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085" yWindow="345" windowWidth="11880" windowHeight="12345"/>
  </bookViews>
  <sheets>
    <sheet name="ФО" sheetId="1" r:id="rId1"/>
  </sheets>
  <definedNames>
    <definedName name="_xlnm._FilterDatabase" localSheetId="0" hidden="1">ФО!$B$6:$N$141</definedName>
    <definedName name="_xlnm.Print_Titles" localSheetId="0">ФО!$5:$6</definedName>
    <definedName name="_xlnm.Print_Area" localSheetId="0">ФО!$A$1:$K$141</definedName>
  </definedNames>
  <calcPr calcId="145621"/>
</workbook>
</file>

<file path=xl/calcChain.xml><?xml version="1.0" encoding="utf-8"?>
<calcChain xmlns="http://schemas.openxmlformats.org/spreadsheetml/2006/main">
  <c r="E126" i="1" l="1"/>
  <c r="F126" i="1"/>
  <c r="D126" i="1"/>
  <c r="D98" i="1"/>
  <c r="E98" i="1"/>
  <c r="F98" i="1"/>
  <c r="C98" i="1"/>
  <c r="L9" i="1" l="1"/>
  <c r="L15" i="1"/>
  <c r="L18" i="1"/>
  <c r="L19" i="1"/>
  <c r="L34" i="1"/>
  <c r="L45" i="1"/>
  <c r="L52" i="1"/>
  <c r="L53" i="1"/>
  <c r="L58" i="1"/>
  <c r="L59" i="1"/>
  <c r="L76" i="1"/>
  <c r="L77" i="1"/>
  <c r="L79" i="1"/>
  <c r="L81" i="1"/>
  <c r="L82" i="1"/>
  <c r="L85" i="1"/>
  <c r="L86" i="1"/>
  <c r="L88" i="1"/>
  <c r="L89" i="1"/>
  <c r="L90" i="1"/>
  <c r="L92" i="1"/>
  <c r="L93" i="1"/>
  <c r="L94" i="1"/>
  <c r="L95" i="1"/>
  <c r="L96" i="1"/>
  <c r="L97" i="1"/>
  <c r="L99" i="1"/>
  <c r="L100" i="1"/>
  <c r="L101" i="1"/>
  <c r="L102" i="1"/>
  <c r="L103" i="1"/>
  <c r="L104" i="1"/>
  <c r="L105" i="1"/>
  <c r="L106" i="1"/>
  <c r="L107" i="1"/>
  <c r="L108" i="1"/>
  <c r="L109" i="1"/>
  <c r="L110" i="1"/>
  <c r="L111" i="1"/>
  <c r="L112" i="1"/>
  <c r="L113" i="1"/>
  <c r="L114" i="1"/>
  <c r="L115" i="1"/>
  <c r="L116" i="1"/>
  <c r="L117" i="1"/>
  <c r="L118" i="1"/>
  <c r="L121" i="1"/>
  <c r="L122" i="1"/>
  <c r="L123" i="1"/>
  <c r="L124" i="1"/>
  <c r="L125" i="1"/>
  <c r="L127" i="1"/>
  <c r="L128" i="1"/>
  <c r="L129" i="1"/>
  <c r="L130" i="1"/>
  <c r="L131" i="1"/>
  <c r="L135" i="1"/>
  <c r="L136" i="1"/>
  <c r="L137" i="1"/>
  <c r="L138" i="1"/>
  <c r="L139" i="1"/>
  <c r="L140" i="1"/>
  <c r="L141" i="1"/>
  <c r="C28" i="1"/>
  <c r="C134" i="1" l="1"/>
  <c r="C126" i="1"/>
  <c r="C120" i="1"/>
  <c r="C91" i="1"/>
  <c r="C83" i="1"/>
  <c r="C80" i="1"/>
  <c r="C72" i="1"/>
  <c r="C54" i="1"/>
  <c r="C46" i="1"/>
  <c r="C35" i="1"/>
  <c r="C16" i="1"/>
  <c r="C10" i="1"/>
  <c r="E134" i="1"/>
  <c r="F134" i="1"/>
  <c r="D134" i="1"/>
  <c r="E120" i="1"/>
  <c r="F120" i="1"/>
  <c r="D120" i="1"/>
  <c r="E91" i="1"/>
  <c r="F91" i="1"/>
  <c r="D91" i="1"/>
  <c r="C87" i="1"/>
  <c r="E87" i="1"/>
  <c r="F87" i="1"/>
  <c r="D87" i="1"/>
  <c r="E83" i="1"/>
  <c r="F83" i="1"/>
  <c r="D83" i="1"/>
  <c r="E80" i="1"/>
  <c r="F80" i="1"/>
  <c r="D80" i="1"/>
  <c r="E72" i="1"/>
  <c r="F72" i="1"/>
  <c r="D72" i="1"/>
  <c r="E54" i="1"/>
  <c r="F54" i="1"/>
  <c r="D54" i="1"/>
  <c r="E46" i="1"/>
  <c r="F46" i="1"/>
  <c r="D46" i="1"/>
  <c r="E35" i="1"/>
  <c r="F35" i="1"/>
  <c r="D35" i="1"/>
  <c r="E28" i="1"/>
  <c r="F28" i="1"/>
  <c r="D28" i="1"/>
  <c r="L28" i="1" s="1"/>
  <c r="E16" i="1"/>
  <c r="F16" i="1"/>
  <c r="D16" i="1"/>
  <c r="E10" i="1"/>
  <c r="F10" i="1"/>
  <c r="D10" i="1"/>
  <c r="L16" i="1" l="1"/>
  <c r="D7" i="1"/>
  <c r="L72" i="1"/>
  <c r="L98" i="1"/>
  <c r="E7" i="1"/>
  <c r="C7" i="1"/>
  <c r="L54" i="1"/>
  <c r="L91" i="1"/>
  <c r="L134" i="1"/>
  <c r="F7" i="1"/>
  <c r="L87" i="1"/>
  <c r="L46" i="1"/>
  <c r="L83" i="1"/>
  <c r="L35" i="1"/>
  <c r="L80" i="1"/>
  <c r="L120" i="1"/>
  <c r="L10" i="1"/>
  <c r="L126" i="1"/>
  <c r="L7" i="1" l="1"/>
</calcChain>
</file>

<file path=xl/sharedStrings.xml><?xml version="1.0" encoding="utf-8"?>
<sst xmlns="http://schemas.openxmlformats.org/spreadsheetml/2006/main" count="268" uniqueCount="234">
  <si>
    <t>Региональные проекты в рамках национальных проектов</t>
  </si>
  <si>
    <t>Региональный проект "Развитие детского здравоохранения Пермского края, включая создание современной инфраструктуры оказания медицинской помощи детям"</t>
  </si>
  <si>
    <t>Региональные проекты</t>
  </si>
  <si>
    <t>Комплексы процессных мероприятий</t>
  </si>
  <si>
    <t>Осуществление расходов, связанных с командированием работников медицинских организаций</t>
  </si>
  <si>
    <t>Реализация мероприятий по созданию условий осуществления медицинской деятельности в модульных зданиях</t>
  </si>
  <si>
    <t>2023 год (первоначальный план)</t>
  </si>
  <si>
    <t>2025 год</t>
  </si>
  <si>
    <t xml:space="preserve">2024 год </t>
  </si>
  <si>
    <t xml:space="preserve">2026 год </t>
  </si>
  <si>
    <t>Государственная программа Пермского края "Качественное здравоохранение", в том числе:</t>
  </si>
  <si>
    <t>Расходы, тыс. рублей &lt;3&gt;</t>
  </si>
  <si>
    <t>Ожидаемая продолжительность жизни при рождении, лет</t>
  </si>
  <si>
    <t xml:space="preserve"> Смертность от всех причин, на 1000 населения, человек</t>
  </si>
  <si>
    <t>Темпы прироста первичной заболеваемости ожирением, %</t>
  </si>
  <si>
    <t>Уровень госпитализации на геронтологические койки лиц старше 60 лет на 10 тыс. населения соответствующего возраста, условная единица</t>
  </si>
  <si>
    <t xml:space="preserve">Охват граждан старше трудоспособного возраста профилактическими осмотрами, включая диспансеризацию, %         </t>
  </si>
  <si>
    <t>Доля лиц старше трудоспособного возраста, у которых выявлены заболевания и патологические состояния, находящихся под диспансерным наблюдением, %</t>
  </si>
  <si>
    <t>Доля граждан старше трудоспособного возраста и инвалидов, получивших социальные услуги в организациях социального обслуживания , от общего числа граждан старше трудоспособного возраста и инвалидов, %</t>
  </si>
  <si>
    <t>Обеспеченность населения врачами, работающими в государственных и муниципальных медицинских организациях, человек на 10 тыс. населения, условная единица</t>
  </si>
  <si>
    <t>Укомплектованность медицинских организаций, оказывающих медицинскую помощь в амбулаторных условиях (доля занятых физическими лицами должностей от общего количества должностей в медицинских учреждениях, оказывающих медицинскую помощь в амбулаторных условиях), % нарастающим итогом: врачами</t>
  </si>
  <si>
    <t>Укомплектованность медицинских организаций, оказывающих медицинскую помощь в амбулаторных условиях (доля занятых физическими лицами должностей от общего количества должностей в медицинских учреждениях, оказывающих медицинскую помощь в амбулаторных условиях), % нарастающим итогом: средними медицинскими работниками</t>
  </si>
  <si>
    <t>Укомплектованность фельдшерских пунктов, фельдшерско-акушерских пунктов, врачебных амбулаторий медицинскими работниками, %</t>
  </si>
  <si>
    <t>Обеспеченность населения врачами, оказывающими первичную медико-санитарную помощь, человек на 10 тыс. населения, условная единица</t>
  </si>
  <si>
    <t>Обеспеченность медицинскими работниками, оказывающими скорую медицинскую помощь, человек на 10 тыс. населения, условная единица</t>
  </si>
  <si>
    <t>Обеспеченность населения врачами, оказывающими специализированную медицинскую помощь, человек на 10 тыс. населения, условная единица</t>
  </si>
  <si>
    <t>Обеспеченность населения средними медицинскими работниками, работающими в государственных и муниципальных медицинских организациях, человек на 10 тыс. населения, условная единица</t>
  </si>
  <si>
    <t>Число граждан, воспользовавшихся услугами (сервисами) в Личном кабинете пациента «Мое здоровье» на Едином портале государственных услуг и функций, тыс. человек</t>
  </si>
  <si>
    <t>Доля медицинских организаций государственной и муниципальной систем здравоохранения, использующих медицинские информационные системы для организации и оказания медицинской помощи гражданам, обеспечивающих информационное взаимодействие с ЕГИСЗ, %</t>
  </si>
  <si>
    <t>Доля записей на прием к врачу, совершенных гражданами дистанционно, %</t>
  </si>
  <si>
    <t>Доля граждан, являющихся пользователями ЕПГУ, которым доступны электронные медицинские документы в Личном кабинете пациента «Мое здоровье» по факту оказания медицинской помощи за период, %</t>
  </si>
  <si>
    <t>Доля случаев оказания медицинской помощи, по которым предоставлены электронные медицинские документы в подсистеме ЕГИСЗ за период, %</t>
  </si>
  <si>
    <t>Доля медицинских организаций государственной и муниципальной систем здравоохранения, подключенных к централизованным подсистемам государственных информационных систем в сфере здравоохранения субъектов Российской Федерации, %</t>
  </si>
  <si>
    <t>Доля граждан из числа прошедших профилактический медицинский осмотр и (или) диспансеризацию, получивших возможность доступа к данным о прохождении профилактического медицинского осмотра и (или) диспансеризации в Личном кабинете пациента "Мое здоровье" на Едином портале государственных услуг и функций в отчетном году, %</t>
  </si>
  <si>
    <t>Количество посещений при выездах мобильных медицинских бригад, оснащенных мобильными медицинскими комплексами, тыс. посещений на 1 мобильную медицинскую бригаду, тыс. посещений</t>
  </si>
  <si>
    <t>Число посещений сельскими жителями ФП, ФАПов и ВА, в расчете на 1 сельского жителя, посещений</t>
  </si>
  <si>
    <t>Доля населенных пунктов с числом жителей до 2000 человек, населению которых доступна первичная медико-санитарная помощь по месту их проживания, %</t>
  </si>
  <si>
    <t xml:space="preserve">Доля граждан, ежегодно проходящих профилактический медицинский осмотр и(или) диспансеризацию, от общего числа населения, %                                                                                                                                                                          </t>
  </si>
  <si>
    <t xml:space="preserve"> Доля поликлиник и поликлинических подразделений, участвующих в создании и тиражировании "Новой модели организации оказания медицинской помощи", от общего количества таких организаций, %</t>
  </si>
  <si>
    <t>Число выполненных посещений гражданами поликлиник и поликлинических подразделений, участвующих в создании и тиражировании "Новой модели организации оказания медицинской помощи", тыс. посещений</t>
  </si>
  <si>
    <t xml:space="preserve">Больничная летальность от инфаркта миокарда, % </t>
  </si>
  <si>
    <t xml:space="preserve">Больничная летальность от острого нарушения мозгового кровообращения, %                    </t>
  </si>
  <si>
    <t xml:space="preserve">Летальность больных с болезнями системы кровообращения, состоящих под диспансерным наблюдением (умершие от БСК / число лиц с БСК, состоящих под диспансерным наблюдением), %                                                                                                                                </t>
  </si>
  <si>
    <t xml:space="preserve">Доля лиц с болезнями системы кровообращения, состоящих под диспансерным наблюдением, получивших в текущем году медицинские услуги в рамках диспансерного наблюдения, от всех пациентов с болезнями системы кровообращения, состоящих под диспансерным наблюдением, %     </t>
  </si>
  <si>
    <t>Доля лиц, которые перенесли острое нарушение мозгового кровообращения, инфаркт миокарда, а также которым были выполнены аортокоронарное шунтирование, ангиопластика коронарных артерий со стентированием и катетерная абляция по поводу сердечно-сосудистых заболеваний, бесплатно получавших в отчетных году необходимые лекарственные препараты в амбулаторных условиях, %</t>
  </si>
  <si>
    <t>Количество рентгенэндоваскулярных вмешательств в лечебных целях, тыс. единиц</t>
  </si>
  <si>
    <t xml:space="preserve">Доля лиц с онкологическими заболеваниями, прошедших обследование и (или) лечение в текущем году, из числа состоящих под диспансерным наблюдением, % </t>
  </si>
  <si>
    <t>Удельный вес больных со злокачественными новообразованиями, состоящих на учете 5 лет и более из числа больных со злокачественными образованиями, состоящих под диспансерным наблюдением, %</t>
  </si>
  <si>
    <t>Младенческая смертность, промилле</t>
  </si>
  <si>
    <t>Доля преждевременных родов (22-37 недель) в перинатальных центрах, %</t>
  </si>
  <si>
    <t>Смертность детей в возрасте 0-4 года на 1000 родившихся живыми, промилле</t>
  </si>
  <si>
    <t xml:space="preserve">Доля посещений детьми медицинских организаций с профилактическими целями, % </t>
  </si>
  <si>
    <t>Доля взятых под диспансерное наблюдение детей в возрасте 0-17 лет с впервые в жизни установленными заболеваниями костно-мышечной системы и соединительной ткани, %</t>
  </si>
  <si>
    <t>Доля взятых под диспансерное наблюдение детей в возрасте 0-17 лет с впервые в жизни установленными заболеваниями глаза и его придаточного аппарата, %</t>
  </si>
  <si>
    <t>Доля взятых под диспансерное наблюдение детей в возрасте 0-17 лет с впервые в жизни установленными диагнозами болезней органов пищеварения, %</t>
  </si>
  <si>
    <t>Доля взятых под диспансерное наблюдение детей в возрасте 0-17 лет с впервые в жизни установленными диагнозами болезней системы кровообращения  , %</t>
  </si>
  <si>
    <t xml:space="preserve">Доля взятых под диспансерное наблюдение детей в возрасте 0-17 лет с впервые в жизни установленными диагнозами болезней эндокринной системы, расстройств питания и нарушения обмена веществ , %                                                                                                                                  </t>
  </si>
  <si>
    <t xml:space="preserve">Укомплектованность медицинских организаций, оказывающих медицинскую помощь детям (доля занятых физическими лицами должностей от общего количества должностей в медицинских организациях, оказывающих медицинскую помощь в амбулаторных условиях), нарастающим итогом, врачами педиатрами, %                                                </t>
  </si>
  <si>
    <t xml:space="preserve">Число выполненных детьми посещений детских поликлиник и поликлинических подразделений, в которых созданы комфортные условия пребывания детей и дооснащённых медицинским оборудованием, от общего числа посещений детьми детских поликлиник и поликлинических подразделений , %                                                                                            </t>
  </si>
  <si>
    <t>Количество (доля) детских поликлиник и поликлинических отделений с созданной современной инфраструктурой оказания медицинской помощи детям, %</t>
  </si>
  <si>
    <t>Доля зданий медицинских организаций, оказывающих первичную медико-санитарную помощь, находящихся в аварийном состоянии, требующих сноса, реконструкции и капитального ремонта, %</t>
  </si>
  <si>
    <t>Доля оборудования в подразделениях, оказывающих медицинскую помощь в амбулаторных условиях, со сроком эксплуатации свыше 10 лет от общего числа данного вида оборудования, %</t>
  </si>
  <si>
    <t>Число посещений сельскими жителями медицинских организаций на 1 сельского жителя в год, единиц</t>
  </si>
  <si>
    <t>Оценка общественного мнения по удовлетворенности населения медицинской помощью, %</t>
  </si>
  <si>
    <t>Количество пролеченных иностранных граждан, тыс. человек</t>
  </si>
  <si>
    <t>Увеличение объема экспорта медицинских услуг не менее чем в четыре раза по сравнению с 2017 годом (до 1 млрд. долларов США в год), млн. долларов</t>
  </si>
  <si>
    <t>Доля случаев оказания медицинской помощи по медицинской реабилитации от числа случаев, предусмотренных объемами оказания медицинской помощи по медицинской реабилитации за счет средств обязательного медицинского страхования, %</t>
  </si>
  <si>
    <t>Доля случаев оказания медицинской помощи по медицинской реабилитации в амбулаторных условиях от числа случаев, предусмотренных объемами оказания медицинской помощи по медицинской реабилитации за счет средств обязательного медицинского страхования, %</t>
  </si>
  <si>
    <t>-</t>
  </si>
  <si>
    <t>Доля граждан старше трудоспособного возраста и инвалидов, получающих услуги в рамках системы долговременного ухода, от общего числа граждан старшего трудоспособного возраста и инвалидов, нуждающихся в долговременном уходе, %</t>
  </si>
  <si>
    <t xml:space="preserve">2023 год </t>
  </si>
  <si>
    <t>Доля лиц, госпитализированных по экстренным показаниям в течение первых суток от общего числа больных, к которым совершены вылеты. %</t>
  </si>
  <si>
    <t>Доля обоснованных жалоб пациентов, застрахованных в системе обязательного медицинского страхования, на оказание медицинской помощи в системе обязательного медицинского страхования, урегулированных в досудебном порядке (от общего числа обоснованных жалоб пациентов), не менее, процент</t>
  </si>
  <si>
    <t>Розничные продажи алкогольной продукции на душу населения (в литрах этанола), литр чистого (100%) спирта</t>
  </si>
  <si>
    <t>Наименование государственной программы, структурного элемента, направления расходов</t>
  </si>
  <si>
    <t>Направление 1.1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 (КЦСР  01 1 P3 54680)</t>
  </si>
  <si>
    <t>Региональный проект 1 "Разработка и реализация программы системной поддержки и повышения качества жизни граждан старшего поколения"</t>
  </si>
  <si>
    <t>Региональный проект 2 "Формирование системы мотивации граждан к здоровому образу жизни, включая здоровое питание и отказ от вредных привычек"</t>
  </si>
  <si>
    <t>Направление 2.1 Реализация региональных программ по формированию приверженности здоровому образу жизни с привлечением социально ориентированных некоммерческих организаций и волонтерских движений (КЦСР 01 1 P4 52810)</t>
  </si>
  <si>
    <t>Региональный проект 3 "Обеспечение медицинских организаций системы здравоохранения квалифицированными кадрами"</t>
  </si>
  <si>
    <t>Региональный проект 4 "Создание единого цифрового контура в здравоохранении на основе единой государственной информационной системы здравоохранения (ЕГИСЗ)"</t>
  </si>
  <si>
    <t>Направление 4.1 Реализация регионального проекта "Создание единого контура в здравоохранении на основе единой государственной информационной системы здравоохранения (ЕГИСЗ)" (КЦСР 01 1 N7 51140)</t>
  </si>
  <si>
    <t>Региональный проект 5 "Развитие системы оказания первичной медико-санитарной помощи"</t>
  </si>
  <si>
    <t>Направление 5.1 Обеспечение закупки авиационных работ органами государственной власти субъектов Российской Федерации в целях оказания медицинской помощи (КЦСР 01 1 N1 55540)</t>
  </si>
  <si>
    <t>Региональный проект 6 "Борьба с сердечно-сосудистыми заболеваниями"</t>
  </si>
  <si>
    <t>Направление 7.1 Региональный проект  "Борьба с онкологическими заболеваниями"</t>
  </si>
  <si>
    <t>Направление 7.1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 (КЦСР 01 1 N3 51900)</t>
  </si>
  <si>
    <t>Направление 6.2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(КЦСР  01 1 N2 55860)</t>
  </si>
  <si>
    <t>Направление 6.1 Оснащение оборудованием региональных сосудистых центров и первичных сосудистых отделений (КЦСР  01 1 N2 51920)</t>
  </si>
  <si>
    <t>Региональный проект 9 "Модернизация первичного звена здравоохранения в Пермском крае"</t>
  </si>
  <si>
    <t>Направление 9.1 Реализация региональных проектов модернизации первичного звена здравоохранения 
(КЦСР 01 1 N9 53650)</t>
  </si>
  <si>
    <t>Региональный проект 11 "Развитие инфраструктуры в сфере здравоохранения"</t>
  </si>
  <si>
    <t>Региональный проект  10 "Развитие экспорта медицинских услуг"</t>
  </si>
  <si>
    <t>Направление 11.2 Реализация концессионных соглашений в здравоохранении (КЦСР 01 2 01 2А360)</t>
  </si>
  <si>
    <t xml:space="preserve">Направление 11.1 Строительство (реконструкция) объектов общественной инфраструктуры регионального значения, приобретение объектов недвижимого имущества в государственную собственность (КЦСР 01 2 01 42000)
</t>
  </si>
  <si>
    <t>Региональный проект 12 "Оптимальная для восстановления здоровья медицинская реабилитация"</t>
  </si>
  <si>
    <t>Направление 12.1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 (КЦСР 01 2 02 R7520)</t>
  </si>
  <si>
    <t>Комплекс процессных мероприятий 1 "Формирование здорового образа жизни"</t>
  </si>
  <si>
    <t>Направление 1.1 Реализация мероприятий в сфере здравоохранения, профилактики заболеваний и пропаганда здорового образа жизни (КЦСР 01 3 01 2А290)</t>
  </si>
  <si>
    <t>Направление 1.2 Реализация мероприятий по предупреждению и борьбе с социально значимыми инфекционными заболеваниями (КЦСР 01 3 01 R2020)</t>
  </si>
  <si>
    <t>Направление 1.3 Обеспечение деятельности (оказание услуг, выполнение работ) государственных учреждений (организаций) (КЦСР 01 3 01 00110)</t>
  </si>
  <si>
    <t>Комплекс процессных мероприятий 2 "Организация лекарственного обеспечения"</t>
  </si>
  <si>
    <t>Направление 2.1 Централизованные закупки лекарственных препаратов, расходных материалов и прочих услуг (КЦСР 01 3 02 2А010)</t>
  </si>
  <si>
    <t>Направление 2.2 Иммунопрофилактика населения Пермского края  (КЦСР 01 3 02 2А020)</t>
  </si>
  <si>
    <t>Направление 2.3 Реализация отдельных полномочий в области лекарственного обеспечения (КЦСР 01 3 02 51610)</t>
  </si>
  <si>
    <t xml:space="preserve"> Направление 2.4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  (КЦСР 01 3 02 52160)</t>
  </si>
  <si>
    <t>Направление 2.5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(КЦСР 01 3 02 54600)</t>
  </si>
  <si>
    <t>Направление 2.6 Реализация мероприятий по предупреждению и борьбе с социально значимыми инфекционными заболеваниями  (КЦСР 01 3 02 R2020)</t>
  </si>
  <si>
    <t>Комплекс процессных мероприятий 3 "Оказание медицинской помощи на территории Пермского края и прочие услуги"</t>
  </si>
  <si>
    <t>Направление 3.2 Приобретение средств индивидуальной защиты для медицинских и иных работников медицинских организаций, осуществляющих медицинскую деятельность, направленную на профилактику, диагностику и лечение новой коронавирусной инфекции</t>
  </si>
  <si>
    <t>Направление 3.12 Финансовое обеспечение мероприятий по борьбе с новой коронавирусной инфекцией за счет средств резервного фонда Правительства Российской Федерации</t>
  </si>
  <si>
    <t>Направление 3.1 Субсидии негосударственным организациям на выполнение государственного социального заказа (КЦСР 01 3 03 00140)</t>
  </si>
  <si>
    <t xml:space="preserve">Направление 3.2 Организация оказания специализированной медицинской помощи жителям Пермского края, больным сочетанной тяжелой соматической и психической патологией
(КЦСР 01 3 03 2А030) </t>
  </si>
  <si>
    <t xml:space="preserve">Направление 3.3 Организация специализированной медицинской помощи населению Пермского края по фенотипированию и трансплантации почки (почек)(КЦСР 01 3 03 2А040) </t>
  </si>
  <si>
    <t xml:space="preserve">Направление 3.4 Мероприятия по организации оказания медицинской помощи по слуховому протезированию (КЦСР 01 3 03 2А050) </t>
  </si>
  <si>
    <t xml:space="preserve">Направление 3.5 Возмещение расходов, связанных с оказанием гражданам медицинской помощи в экстренной форме медицинской организацией, не участвующей в реализации территориальной программы (КЦСР 01 3 03 2А060) </t>
  </si>
  <si>
    <t xml:space="preserve">Направление 3.6 Оплата проезда пациентов для лечения и (или) обследования за пределы Пермского края в специализированные медицинские организации, а также в профильные туберкулезные санатории по направлению Министерства здравоохранения Пермского края (КЦСР 01 3 03 2А080) </t>
  </si>
  <si>
    <t xml:space="preserve">Направление 3.7 Мероприятия по приему, хранению и уничтожению неиспользованных наркотических средств и психотропных веществ (КЦСР 01 3 03 2А310) </t>
  </si>
  <si>
    <t xml:space="preserve">Направление 3.8 Предоставление специальных социальных выплат медицинским работникам, оказывающим первичную медико-санитарную помощь гражданам, включая диспансерное наблюдение по основному заболеванию (состоянию), скорую медицинскую помощь, по видам помощи, не включенным в базовую программу обязательного медицинского страхования (КЦСР 01 3 03 2А320) </t>
  </si>
  <si>
    <t xml:space="preserve">Направление 3.9 Осуществление медицинской деятельности, связанной с донорством органов человека в целях трансплантации (пересадки) (КЦСР 01 3 03 54760) </t>
  </si>
  <si>
    <t xml:space="preserve">Направление 3.10 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 (КЦСР 01 3 03 R4020) </t>
  </si>
  <si>
    <t xml:space="preserve">Направление 3.11 Обязательный платеж в Федеральный фонд обязательного медицинского страхования (КЦСР 01 3 03 2А110) </t>
  </si>
  <si>
    <t xml:space="preserve"> Направление 3.12 Обеспечение деятельности (оказание услуг, выполнение работ) государственных учреждений (организаций) (КЦСР 01 3 03 00110) </t>
  </si>
  <si>
    <t xml:space="preserve">Направление 3.13 Дополнительное финансовое обеспечение реализации территориальной программы обязательного медицинского страхования в части базовой программы обязательного медицинского страхования (КЦСР 01 3 03 2А190) </t>
  </si>
  <si>
    <t xml:space="preserve">Направление 3.14 Финансовое обеспечение дополнительных видов и условий оказания медицинской помощи, не установленных базовой программой обязательного медицинского страхования (КЦСР 01 3 03 2А210) </t>
  </si>
  <si>
    <t xml:space="preserve">Направление 3.15 Финансовое обеспечение медицинской помощи в экстренной форме лицам, не застрахованным по программе обязательного медицинского страхования (КЦСР 01 3 03 2А220) </t>
  </si>
  <si>
    <t xml:space="preserve">Направление 3.16 Развитие паллиативной медицинской помощи (КЦСР 01 3 03 R2010) </t>
  </si>
  <si>
    <t xml:space="preserve">Направление 3.17 Реализация мероприятий по проведению массового обследования новорожденных на врожденные (или) наследственные заболевания (расширенный неонатальный скрининг) (КЦСР 01 3 03 R3850) </t>
  </si>
  <si>
    <t xml:space="preserve">Направление 3.18 Субсидии негосударственным организациям на оказание паллиативной помощи детям (КЦСР 01 3 03 2А390) </t>
  </si>
  <si>
    <t>Комплекс процессных мероприятий  4"Обеспечение деятельности Министерства здравоохранения Пермского края и подведомственных учреждений и реализация государственной политики в сфере здравоохранения"</t>
  </si>
  <si>
    <t xml:space="preserve"> Направление 4.1 Содержание государственных органов Пермского края (в том числе органов государственной власти Пермского края) (КЦСР 01 3 04 00090)</t>
  </si>
  <si>
    <t>Направление 4.2 Осуществление переданных полномочий Российской Федерации в сфере охраны здоровья граждан (КЦСР 01 3 04 59800)</t>
  </si>
  <si>
    <t>Направление 4.3 Проведение мероприятий по повышению качества предоставления (оказания) медицинской помощи (КЦСР 01 3 04 2А140)</t>
  </si>
  <si>
    <t>Направление 4.4 Обеспечение деятельности (оказание услуг, выполнение работ) государственных учреждений (организаций) (КЦСР 01 3 04 00110)</t>
  </si>
  <si>
    <t>Комплекс процессных мероприятий 5"Повышение эффективности системы оказания медицинской помощи"</t>
  </si>
  <si>
    <t>Направление 5.1 Мероприятия в сфере региональной информатизации и использования информационно-коммуникационных технологий в Пермском крае (КЦСР 01 3 05 00130)</t>
  </si>
  <si>
    <t>Направление 5.2 Развитие и укрепление материально-технической базы подведомственных учреждений (КЦСР 01 3 05 2А070)</t>
  </si>
  <si>
    <t>Направление 5.3 Осуществление расходов по оплате налогов на имущество, используемое при оказании медицинской помощи в части программы обязательного медицинского страхования (КЦСР 01 3 05 2А340)</t>
  </si>
  <si>
    <t>Направление 5.4 Реализация концессионных соглашений в сфере здравоохранения (плата концедента в части расходов по содержанию объекта до введения в эксплуатацию) (КЦСР 01 3 05 2А350)</t>
  </si>
  <si>
    <t>Направление 5.5 Финансовое обеспечение удорожания стоимости услуг скорой медицинской помощи в связи с приобретением автомобилей скорой медицинской помощи (КЦСР 01 3 05 2А370)</t>
  </si>
  <si>
    <t>Направление 5.6 Осуществление выплат донорам, сдавшим кровь и (или) ее компонентов (КЦСР 01 3 05 2А380)</t>
  </si>
  <si>
    <t>Комплекс процессных мероприятий 6 "Кадровое обеспечение системы здравоохранения"</t>
  </si>
  <si>
    <t>Направление 6.1 Проведение мероприятий по привлечению и закреплению медицинских кадров, организация и проведение выставок, семинаров, конференций и иных мероприятий в сфере здравоохранения (КЦСР 01 3 06 2А100)</t>
  </si>
  <si>
    <t>Направление 6.2 Предоставление гранта федеральному государственному бюджетному образовательному учреждению высшего образования "Пермский государственный медицинский университет имени академика Е.А. Вагнера" на организацию подготовки кадрового резерва руководителей учреждений здравоохранения Пермского края (КЦСР 01 3 06 2А160)</t>
  </si>
  <si>
    <t>Направление 6.3 Предоставление гранта федеральному государственному бюджетному образовательному учреждению высшего образования "Пермский государственный медицинский университет имени академика Е. А. Вагнера" на обучение граждан по образовательным программам высшего образования - программам ординатуры (КЦСР 01 3 06 2А200)</t>
  </si>
  <si>
    <t>Направление 6.4 Меры социальной поддержки обучающихся в образовательных организациях на условиях целевого приема (КЦСР 01 3 06 2А300)</t>
  </si>
  <si>
    <t>Направление 6.5 Единовременные выплаты медицинским работникам, установленные Законом Пермской области от 3 марта 1995 года № 186-28 (01 3 06 70500)</t>
  </si>
  <si>
    <t>Направление 6.6 Премия Пермского края в области здравоохранения (КЦСР 01 3 06 70610)</t>
  </si>
  <si>
    <t>Направление 6.7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(КЦСР 01 3 06R1380)</t>
  </si>
  <si>
    <t>Число специалистов, участвующих в системе непрерывного образования медицинских работников, в том числе с использованием дистанционных образовательных технологий, тыс. человек нарастающим итогом, тыс. человек</t>
  </si>
  <si>
    <t>Число лиц (пациентов), дополнительно эвакуированных с использованием санитарной авиации (ежегодно, человек) не менее, человек</t>
  </si>
  <si>
    <t>Доля злокачественных новообразований, выявленных на I-II стадиях, %</t>
  </si>
  <si>
    <t>Одногодичная летальность больных со злокачественными новообразованиями (умерли в течение первого года с момента установления диагноза из числа больных, впервые взятых под диспансерное наблюдение в предыдущем году), %</t>
  </si>
  <si>
    <t>Смертность детей в возрасте 0-17 лет на 100 000 детей соответствующего возраста, число случаев на 100 000 детей соответствующего возраста</t>
  </si>
  <si>
    <t>Доля введенных в эксплуатацию новых объектов здравоохранения (от запланированного количества на период реализации проекта), %</t>
  </si>
  <si>
    <t>№ п/п</t>
  </si>
  <si>
    <t>1.</t>
  </si>
  <si>
    <t>1.1.</t>
  </si>
  <si>
    <t>2.</t>
  </si>
  <si>
    <t>2.1.</t>
  </si>
  <si>
    <t>3.</t>
  </si>
  <si>
    <t>4.</t>
  </si>
  <si>
    <t>4.1.</t>
  </si>
  <si>
    <t>5.</t>
  </si>
  <si>
    <t>5.1.</t>
  </si>
  <si>
    <t>6.</t>
  </si>
  <si>
    <t>6.1.</t>
  </si>
  <si>
    <t>6.2.</t>
  </si>
  <si>
    <t>7.</t>
  </si>
  <si>
    <t>7.1.</t>
  </si>
  <si>
    <t>8.</t>
  </si>
  <si>
    <t>9.</t>
  </si>
  <si>
    <t>9.1.</t>
  </si>
  <si>
    <t>10.</t>
  </si>
  <si>
    <t>11.</t>
  </si>
  <si>
    <t>11.1.</t>
  </si>
  <si>
    <t>11.2.</t>
  </si>
  <si>
    <t>12.</t>
  </si>
  <si>
    <t>12.1.</t>
  </si>
  <si>
    <t>13.</t>
  </si>
  <si>
    <t>13.1.</t>
  </si>
  <si>
    <t>13.2.</t>
  </si>
  <si>
    <t>13.3.</t>
  </si>
  <si>
    <t>14.</t>
  </si>
  <si>
    <t>14.1.</t>
  </si>
  <si>
    <t>14.2.</t>
  </si>
  <si>
    <t>14.3.</t>
  </si>
  <si>
    <t>14.4.</t>
  </si>
  <si>
    <t>14.5.</t>
  </si>
  <si>
    <t>14.6.</t>
  </si>
  <si>
    <t>15.</t>
  </si>
  <si>
    <t>15.1.</t>
  </si>
  <si>
    <t>15.2.</t>
  </si>
  <si>
    <t>15.3.</t>
  </si>
  <si>
    <t>15.4.</t>
  </si>
  <si>
    <t>15.5.</t>
  </si>
  <si>
    <t>15.6.</t>
  </si>
  <si>
    <t>15.7.</t>
  </si>
  <si>
    <t>15.8.</t>
  </si>
  <si>
    <t>15.9.</t>
  </si>
  <si>
    <t>15.10.</t>
  </si>
  <si>
    <t>15.11.</t>
  </si>
  <si>
    <t>15.12.</t>
  </si>
  <si>
    <t>15.13.</t>
  </si>
  <si>
    <t>15.14.</t>
  </si>
  <si>
    <t>15.15.</t>
  </si>
  <si>
    <t>15.16.</t>
  </si>
  <si>
    <t>15.17.</t>
  </si>
  <si>
    <t>16.</t>
  </si>
  <si>
    <t>16.1.</t>
  </si>
  <si>
    <t>16.2.</t>
  </si>
  <si>
    <t>16.3.</t>
  </si>
  <si>
    <t>16.4.</t>
  </si>
  <si>
    <t>17.</t>
  </si>
  <si>
    <t>17.1.</t>
  </si>
  <si>
    <t>17.2.</t>
  </si>
  <si>
    <t>17.3.</t>
  </si>
  <si>
    <t>17.4.</t>
  </si>
  <si>
    <t>17.5.</t>
  </si>
  <si>
    <t>17.6.</t>
  </si>
  <si>
    <t>17.7.</t>
  </si>
  <si>
    <t>18.</t>
  </si>
  <si>
    <t>18.1.</t>
  </si>
  <si>
    <t>18.2.</t>
  </si>
  <si>
    <t>18.3.</t>
  </si>
  <si>
    <t>18.4.</t>
  </si>
  <si>
    <t>18.5.</t>
  </si>
  <si>
    <t>18.6.</t>
  </si>
  <si>
    <t>18.7.</t>
  </si>
  <si>
    <t xml:space="preserve"> Мероприятия по профилактике, предупреждению, ликвидации последствий распространения коронавирусной инфекции</t>
  </si>
  <si>
    <t xml:space="preserve">Значение показателя </t>
  </si>
  <si>
    <t>Наименование показателя, единица измерения</t>
  </si>
  <si>
    <t>Приложение 2
к пояснительной записке</t>
  </si>
  <si>
    <t>Финансовое обеспечение реализации Государственной программы Пермского края 
"Качественное здравоохранение" на 2024-2026 годы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</si>
</sst>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_-* #,##0.0\ _₽_-;\-* #,##0.0\ _₽_-;_-* &quot;-&quot;??\ _₽_-;_-@_-"/>
    <numFmt numFmtId="165" formatCode="_-* #,##0.0\ _₽_-;\-* #,##0.0\ _₽_-;_-* &quot;-&quot;?\ _₽_-;_-@_-"/>
    <numFmt numFmtId="166" formatCode="0.0000"/>
    <numFmt numFmtId="167" formatCode="0.0"/>
  </numFmts>
  <fonts count="16" x14ac:knownFonts="1">
    <font>
      <sz val="11"/>
      <color theme="1"/>
      <name val="Calibri"/>
      <family val="2"/>
      <charset val="204"/>
      <scheme val="minor"/>
    </font>
    <font>
      <sz val="11"/>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i/>
      <sz val="12"/>
      <color theme="1"/>
      <name val="Times New Roman"/>
      <family val="1"/>
      <charset val="204"/>
    </font>
    <font>
      <b/>
      <i/>
      <sz val="12"/>
      <name val="Times New Roman"/>
      <family val="1"/>
      <charset val="204"/>
    </font>
    <font>
      <sz val="10"/>
      <color theme="1"/>
      <name val="Times New Roman"/>
      <family val="1"/>
      <charset val="204"/>
    </font>
    <font>
      <sz val="10"/>
      <color theme="1"/>
      <name val="Calibri"/>
      <family val="2"/>
      <charset val="204"/>
      <scheme val="minor"/>
    </font>
    <font>
      <b/>
      <sz val="10"/>
      <color theme="1"/>
      <name val="Times New Roman"/>
      <family val="1"/>
      <charset val="204"/>
    </font>
    <font>
      <sz val="12"/>
      <color rgb="FF000000"/>
      <name val="Times New Roman"/>
      <family val="1"/>
      <charset val="204"/>
    </font>
    <font>
      <sz val="11"/>
      <color theme="1"/>
      <name val="Times New Roman"/>
      <family val="1"/>
      <charset val="204"/>
    </font>
    <font>
      <sz val="11"/>
      <color rgb="FFC00000"/>
      <name val="Calibri"/>
      <family val="2"/>
      <charset val="204"/>
      <scheme val="minor"/>
    </font>
    <font>
      <b/>
      <sz val="12"/>
      <name val="Times New Roman"/>
      <family val="1"/>
      <charset val="204"/>
    </font>
    <font>
      <sz val="14"/>
      <name val="Times New Roman"/>
      <family val="1"/>
      <charset val="204"/>
    </font>
    <font>
      <sz val="16"/>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s>
  <cellStyleXfs count="2">
    <xf numFmtId="0" fontId="0" fillId="0" borderId="0"/>
    <xf numFmtId="43" fontId="1" fillId="0" borderId="0" applyFont="0" applyFill="0" applyBorder="0" applyAlignment="0" applyProtection="0"/>
  </cellStyleXfs>
  <cellXfs count="81">
    <xf numFmtId="0" fontId="0" fillId="0" borderId="0" xfId="0"/>
    <xf numFmtId="0" fontId="2" fillId="2" borderId="0" xfId="0" applyFont="1" applyFill="1" applyAlignment="1">
      <alignment horizontal="left" vertical="top" wrapText="1"/>
    </xf>
    <xf numFmtId="0" fontId="0" fillId="2" borderId="0" xfId="0" applyFill="1"/>
    <xf numFmtId="0" fontId="2" fillId="0" borderId="0" xfId="0" applyFont="1" applyAlignment="1">
      <alignment horizontal="left" vertical="top" wrapText="1"/>
    </xf>
    <xf numFmtId="0" fontId="4" fillId="2" borderId="2" xfId="0" applyFont="1" applyFill="1" applyBorder="1" applyAlignment="1">
      <alignment horizontal="left" vertical="top" wrapText="1"/>
    </xf>
    <xf numFmtId="0" fontId="6"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165" fontId="0" fillId="0" borderId="0" xfId="0" applyNumberFormat="1"/>
    <xf numFmtId="0" fontId="7" fillId="2" borderId="0" xfId="0" applyFont="1" applyFill="1" applyAlignment="1">
      <alignment horizontal="left" vertical="top" wrapText="1"/>
    </xf>
    <xf numFmtId="0" fontId="8" fillId="2" borderId="0" xfId="0" applyFont="1" applyFill="1"/>
    <xf numFmtId="0" fontId="9" fillId="2" borderId="3" xfId="0" applyFont="1" applyFill="1" applyBorder="1" applyAlignment="1">
      <alignment horizontal="center" vertical="center" wrapText="1"/>
    </xf>
    <xf numFmtId="164" fontId="9" fillId="2" borderId="2" xfId="1" applyNumberFormat="1" applyFont="1" applyFill="1" applyBorder="1" applyAlignment="1">
      <alignment horizontal="center" vertical="center" wrapText="1"/>
    </xf>
    <xf numFmtId="164" fontId="7" fillId="2" borderId="2" xfId="1" applyNumberFormat="1" applyFont="1" applyFill="1" applyBorder="1" applyAlignment="1">
      <alignment horizontal="center" vertical="center" wrapText="1"/>
    </xf>
    <xf numFmtId="164" fontId="7" fillId="2" borderId="4" xfId="1" applyNumberFormat="1" applyFont="1" applyFill="1" applyBorder="1" applyAlignment="1">
      <alignment horizontal="center" vertical="center" wrapText="1"/>
    </xf>
    <xf numFmtId="164" fontId="9" fillId="2" borderId="4" xfId="1" applyNumberFormat="1" applyFont="1" applyFill="1" applyBorder="1" applyAlignment="1">
      <alignment horizontal="center" vertical="center" wrapText="1"/>
    </xf>
    <xf numFmtId="0" fontId="7" fillId="0" borderId="0" xfId="0" applyFont="1" applyAlignment="1">
      <alignment horizontal="left" vertical="top" wrapText="1"/>
    </xf>
    <xf numFmtId="0" fontId="0" fillId="0" borderId="0" xfId="0" applyAlignment="1">
      <alignment horizontal="center" vertical="center"/>
    </xf>
    <xf numFmtId="0" fontId="0" fillId="2" borderId="0" xfId="0" applyFill="1" applyAlignment="1">
      <alignment horizontal="center" vertical="center"/>
    </xf>
    <xf numFmtId="0" fontId="0" fillId="0" borderId="0" xfId="0" applyAlignment="1">
      <alignment vertical="center"/>
    </xf>
    <xf numFmtId="0" fontId="0" fillId="2" borderId="0" xfId="0" applyFill="1" applyAlignment="1">
      <alignment vertical="center"/>
    </xf>
    <xf numFmtId="0" fontId="10" fillId="2" borderId="4" xfId="0" applyFont="1" applyFill="1" applyBorder="1" applyAlignment="1">
      <alignment vertical="center" wrapText="1"/>
    </xf>
    <xf numFmtId="0" fontId="10" fillId="2"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vertical="center" wrapText="1"/>
    </xf>
    <xf numFmtId="166" fontId="12" fillId="0" borderId="0" xfId="0" applyNumberFormat="1" applyFont="1" applyAlignment="1">
      <alignment horizontal="center" vertical="center"/>
    </xf>
    <xf numFmtId="166" fontId="12" fillId="2" borderId="0" xfId="0" applyNumberFormat="1" applyFont="1" applyFill="1" applyAlignment="1">
      <alignment horizontal="center" vertical="center"/>
    </xf>
    <xf numFmtId="0" fontId="10" fillId="2" borderId="4" xfId="0" applyFont="1" applyFill="1" applyBorder="1" applyAlignment="1">
      <alignment horizontal="center" vertical="center" wrapText="1"/>
    </xf>
    <xf numFmtId="167" fontId="4" fillId="2" borderId="4" xfId="0" applyNumberFormat="1" applyFont="1" applyFill="1" applyBorder="1" applyAlignment="1">
      <alignment horizontal="center" vertical="center" wrapText="1"/>
    </xf>
    <xf numFmtId="164" fontId="7" fillId="2" borderId="1" xfId="1" applyNumberFormat="1" applyFont="1" applyFill="1" applyBorder="1" applyAlignment="1">
      <alignment vertical="center" wrapText="1"/>
    </xf>
    <xf numFmtId="164" fontId="7" fillId="2" borderId="10" xfId="1" applyNumberFormat="1" applyFont="1" applyFill="1" applyBorder="1" applyAlignment="1">
      <alignment vertical="center" wrapText="1"/>
    </xf>
    <xf numFmtId="2" fontId="4" fillId="2" borderId="2" xfId="0" applyNumberFormat="1" applyFont="1" applyFill="1" applyBorder="1" applyAlignment="1">
      <alignment horizontal="center" vertical="center" wrapText="1"/>
    </xf>
    <xf numFmtId="0" fontId="0" fillId="2" borderId="2" xfId="0" applyFill="1" applyBorder="1"/>
    <xf numFmtId="0" fontId="2" fillId="2" borderId="1" xfId="0" applyFont="1" applyFill="1" applyBorder="1" applyAlignment="1">
      <alignment vertical="top" wrapText="1"/>
    </xf>
    <xf numFmtId="0" fontId="0" fillId="2" borderId="1" xfId="0" applyFill="1" applyBorder="1"/>
    <xf numFmtId="0" fontId="0" fillId="2" borderId="1" xfId="0" applyFill="1" applyBorder="1" applyAlignment="1">
      <alignment horizontal="center" vertical="center"/>
    </xf>
    <xf numFmtId="0" fontId="2" fillId="2" borderId="2" xfId="0" applyFont="1" applyFill="1" applyBorder="1" applyAlignment="1">
      <alignment horizontal="left" vertical="top" wrapText="1"/>
    </xf>
    <xf numFmtId="0" fontId="0" fillId="2" borderId="2" xfId="0" applyFill="1" applyBorder="1" applyAlignment="1">
      <alignment horizontal="center" vertical="center"/>
    </xf>
    <xf numFmtId="0" fontId="2" fillId="2" borderId="1" xfId="0" applyFont="1" applyFill="1" applyBorder="1" applyAlignment="1">
      <alignment horizontal="left" vertical="top" wrapText="1"/>
    </xf>
    <xf numFmtId="0" fontId="13" fillId="2" borderId="2" xfId="0" applyFont="1" applyFill="1" applyBorder="1" applyAlignment="1">
      <alignment horizontal="center" vertical="center" wrapText="1"/>
    </xf>
    <xf numFmtId="0" fontId="5" fillId="2"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0" fillId="2" borderId="3" xfId="0" applyFill="1" applyBorder="1"/>
    <xf numFmtId="0" fontId="0" fillId="2" borderId="3" xfId="0" applyFill="1" applyBorder="1" applyAlignment="1">
      <alignment horizontal="center" vertical="center"/>
    </xf>
    <xf numFmtId="0" fontId="5" fillId="2" borderId="2" xfId="0" applyFont="1" applyFill="1" applyBorder="1" applyAlignment="1">
      <alignment horizontal="left" vertical="top" wrapText="1"/>
    </xf>
    <xf numFmtId="0" fontId="11" fillId="2" borderId="2" xfId="0" applyFont="1" applyFill="1" applyBorder="1" applyAlignment="1">
      <alignment horizontal="left" vertical="center" wrapText="1"/>
    </xf>
    <xf numFmtId="0" fontId="11" fillId="2" borderId="2" xfId="0" applyFont="1" applyFill="1" applyBorder="1" applyAlignment="1">
      <alignment horizontal="center" vertical="center" wrapText="1"/>
    </xf>
    <xf numFmtId="0" fontId="6" fillId="2" borderId="2" xfId="0" applyFont="1" applyFill="1" applyBorder="1" applyAlignment="1">
      <alignment horizontal="left" vertical="top" wrapText="1"/>
    </xf>
    <xf numFmtId="0" fontId="13" fillId="2" borderId="1" xfId="0" applyFont="1" applyFill="1" applyBorder="1" applyAlignment="1">
      <alignment horizontal="center" vertical="center" wrapText="1"/>
    </xf>
    <xf numFmtId="0" fontId="0" fillId="2" borderId="3" xfId="0" applyFill="1" applyBorder="1" applyAlignment="1">
      <alignment wrapText="1"/>
    </xf>
    <xf numFmtId="0" fontId="0" fillId="2" borderId="1" xfId="0" applyFill="1" applyBorder="1" applyAlignment="1">
      <alignment horizontal="center"/>
    </xf>
    <xf numFmtId="0" fontId="0" fillId="2" borderId="3" xfId="0" applyFill="1" applyBorder="1" applyAlignment="1">
      <alignment horizontal="center"/>
    </xf>
    <xf numFmtId="0" fontId="0" fillId="2" borderId="9" xfId="0" applyFill="1" applyBorder="1" applyAlignment="1">
      <alignment wrapText="1"/>
    </xf>
    <xf numFmtId="0" fontId="3" fillId="2" borderId="2" xfId="0" applyFont="1" applyFill="1" applyBorder="1" applyAlignment="1">
      <alignment horizontal="left" vertical="top" wrapText="1"/>
    </xf>
    <xf numFmtId="0" fontId="0" fillId="2" borderId="9" xfId="0" applyFill="1" applyBorder="1" applyAlignment="1">
      <alignment horizontal="center" vertical="center" wrapText="1"/>
    </xf>
    <xf numFmtId="0" fontId="0" fillId="2" borderId="3" xfId="0" applyFill="1" applyBorder="1" applyAlignment="1">
      <alignment horizontal="center" vertical="center" wrapText="1"/>
    </xf>
    <xf numFmtId="0" fontId="5" fillId="2" borderId="1" xfId="0" applyFont="1" applyFill="1" applyBorder="1" applyAlignment="1">
      <alignment horizontal="left" vertical="top" wrapText="1"/>
    </xf>
    <xf numFmtId="0" fontId="5" fillId="2" borderId="3" xfId="0" applyFont="1" applyFill="1" applyBorder="1" applyAlignment="1">
      <alignment horizontal="left" vertical="top" wrapText="1"/>
    </xf>
    <xf numFmtId="164" fontId="9" fillId="2" borderId="1" xfId="1" applyNumberFormat="1" applyFont="1" applyFill="1" applyBorder="1" applyAlignment="1">
      <alignment horizontal="center" vertical="center" wrapText="1"/>
    </xf>
    <xf numFmtId="164" fontId="9" fillId="2" borderId="3" xfId="1" applyNumberFormat="1" applyFont="1" applyFill="1" applyBorder="1" applyAlignment="1">
      <alignment horizontal="center" vertical="center" wrapText="1"/>
    </xf>
    <xf numFmtId="164" fontId="7" fillId="2" borderId="1" xfId="1" applyNumberFormat="1" applyFont="1" applyFill="1" applyBorder="1" applyAlignment="1">
      <alignment horizontal="center" vertical="center" wrapText="1"/>
    </xf>
    <xf numFmtId="164" fontId="7" fillId="2" borderId="3" xfId="1" applyNumberFormat="1" applyFont="1" applyFill="1" applyBorder="1" applyAlignment="1">
      <alignment horizontal="center" vertical="center" wrapText="1"/>
    </xf>
    <xf numFmtId="0" fontId="5" fillId="2" borderId="9" xfId="0" applyFont="1" applyFill="1" applyBorder="1" applyAlignment="1">
      <alignment horizontal="left" vertical="top" wrapText="1"/>
    </xf>
    <xf numFmtId="164" fontId="9" fillId="2" borderId="9" xfId="1" applyNumberFormat="1" applyFont="1" applyFill="1" applyBorder="1" applyAlignment="1">
      <alignment horizontal="center" vertical="center" wrapText="1"/>
    </xf>
    <xf numFmtId="164" fontId="7" fillId="2" borderId="9" xfId="1" applyNumberFormat="1" applyFont="1" applyFill="1" applyBorder="1" applyAlignment="1">
      <alignment horizontal="center" vertical="center" wrapText="1"/>
    </xf>
    <xf numFmtId="0" fontId="14" fillId="2" borderId="0" xfId="0" applyFont="1" applyFill="1" applyBorder="1" applyAlignment="1">
      <alignment horizontal="left"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 xfId="0" applyFont="1" applyFill="1" applyBorder="1" applyAlignment="1">
      <alignment horizontal="left" vertical="top" wrapText="1"/>
    </xf>
    <xf numFmtId="0" fontId="3" fillId="2" borderId="3" xfId="0" applyFont="1" applyFill="1" applyBorder="1" applyAlignment="1">
      <alignment horizontal="left" vertical="top" wrapText="1"/>
    </xf>
    <xf numFmtId="0" fontId="15" fillId="0" borderId="0" xfId="0" applyFont="1" applyAlignment="1">
      <alignment horizontal="center" vertical="top" wrapText="1"/>
    </xf>
    <xf numFmtId="0" fontId="9" fillId="2"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 xfId="0" applyFont="1" applyFill="1" applyBorder="1" applyAlignment="1">
      <alignment horizontal="center" vertical="top" wrapText="1"/>
    </xf>
    <xf numFmtId="0" fontId="3" fillId="2" borderId="9" xfId="0"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O369"/>
  <sheetViews>
    <sheetView tabSelected="1" view="pageBreakPreview" zoomScale="80" zoomScaleNormal="100" zoomScaleSheetLayoutView="80" workbookViewId="0">
      <pane xSplit="2" ySplit="6" topLeftCell="C7" activePane="bottomRight" state="frozen"/>
      <selection pane="topRight" activeCell="E1" sqref="E1"/>
      <selection pane="bottomLeft" activeCell="A10" sqref="A10"/>
      <selection pane="bottomRight" activeCell="B3" sqref="B3:K3"/>
    </sheetView>
  </sheetViews>
  <sheetFormatPr defaultRowHeight="15.75" x14ac:dyDescent="0.25"/>
  <cols>
    <col min="2" max="2" width="60.42578125" style="3" customWidth="1"/>
    <col min="3" max="3" width="14.28515625" style="17" customWidth="1"/>
    <col min="4" max="4" width="14.85546875" style="11" customWidth="1"/>
    <col min="5" max="6" width="14.7109375" style="11" customWidth="1"/>
    <col min="7" max="7" width="48.28515625" customWidth="1"/>
    <col min="8" max="8" width="12.5703125" style="18" customWidth="1"/>
    <col min="9" max="10" width="12.140625" bestFit="1" customWidth="1"/>
    <col min="11" max="11" width="12.5703125" customWidth="1"/>
    <col min="12" max="12" width="13.85546875" hidden="1" customWidth="1"/>
    <col min="13" max="13" width="9.140625" style="20"/>
    <col min="14" max="14" width="9.28515625" style="27" customWidth="1"/>
    <col min="15" max="15" width="9.140625" style="27"/>
  </cols>
  <sheetData>
    <row r="1" spans="1:15" ht="36.75" customHeight="1" x14ac:dyDescent="0.25">
      <c r="I1" s="67" t="s">
        <v>232</v>
      </c>
      <c r="J1" s="67"/>
      <c r="K1" s="67"/>
      <c r="L1" s="67"/>
    </row>
    <row r="3" spans="1:15" ht="47.25" customHeight="1" x14ac:dyDescent="0.25">
      <c r="B3" s="74" t="s">
        <v>233</v>
      </c>
      <c r="C3" s="74"/>
      <c r="D3" s="74"/>
      <c r="E3" s="74"/>
      <c r="F3" s="74"/>
      <c r="G3" s="74"/>
      <c r="H3" s="74"/>
      <c r="I3" s="74"/>
      <c r="J3" s="74"/>
      <c r="K3" s="74"/>
    </row>
    <row r="4" spans="1:15" s="2" customFormat="1" x14ac:dyDescent="0.25">
      <c r="B4" s="1"/>
      <c r="C4" s="10"/>
      <c r="D4" s="11"/>
      <c r="E4" s="11"/>
      <c r="F4" s="11"/>
      <c r="H4" s="19"/>
      <c r="M4" s="21"/>
      <c r="N4" s="28"/>
      <c r="O4" s="28"/>
    </row>
    <row r="5" spans="1:15" s="2" customFormat="1" ht="28.5" customHeight="1" x14ac:dyDescent="0.25">
      <c r="A5" s="55" t="s">
        <v>155</v>
      </c>
      <c r="B5" s="72" t="s">
        <v>74</v>
      </c>
      <c r="C5" s="75" t="s">
        <v>11</v>
      </c>
      <c r="D5" s="76"/>
      <c r="E5" s="76"/>
      <c r="F5" s="77"/>
      <c r="G5" s="68" t="s">
        <v>230</v>
      </c>
      <c r="H5" s="69"/>
      <c r="I5" s="69"/>
      <c r="J5" s="69"/>
      <c r="K5" s="78"/>
      <c r="M5" s="21"/>
      <c r="N5" s="28"/>
      <c r="O5" s="28"/>
    </row>
    <row r="6" spans="1:15" ht="51.75" customHeight="1" x14ac:dyDescent="0.25">
      <c r="A6" s="55"/>
      <c r="B6" s="73"/>
      <c r="C6" s="12" t="s">
        <v>6</v>
      </c>
      <c r="D6" s="12" t="s">
        <v>8</v>
      </c>
      <c r="E6" s="12" t="s">
        <v>7</v>
      </c>
      <c r="F6" s="12" t="s">
        <v>9</v>
      </c>
      <c r="G6" s="8" t="s">
        <v>231</v>
      </c>
      <c r="H6" s="7" t="s">
        <v>70</v>
      </c>
      <c r="I6" s="7" t="s">
        <v>8</v>
      </c>
      <c r="J6" s="7" t="s">
        <v>7</v>
      </c>
      <c r="K6" s="7" t="s">
        <v>9</v>
      </c>
    </row>
    <row r="7" spans="1:15" ht="46.5" customHeight="1" x14ac:dyDescent="0.25">
      <c r="A7" s="52"/>
      <c r="B7" s="79" t="s">
        <v>10</v>
      </c>
      <c r="C7" s="60">
        <f>C10+C16+C28+C35+C46+C54+C72+C80+C83+C87+C91+C98+C120+C126+C134</f>
        <v>38186399.299999997</v>
      </c>
      <c r="D7" s="60">
        <f>D10+D16+D28+D35+D46+D54+D72+D80+D83+D87+D91+D98+D120+D126+D134</f>
        <v>39953558.20000001</v>
      </c>
      <c r="E7" s="60">
        <f>E10+E16+E28+E35+E46+E54+E72+E80+E83+E87+E91+E98+E120+E126+E134</f>
        <v>40730754.000000007</v>
      </c>
      <c r="F7" s="60">
        <f>F10+F16+F28+F35+F46+F54+F72+F80+F83+F87+F91+F98+F120+F126+F134</f>
        <v>37511046.000000007</v>
      </c>
      <c r="G7" s="4" t="s">
        <v>12</v>
      </c>
      <c r="H7" s="25">
        <v>71.38</v>
      </c>
      <c r="I7" s="25">
        <v>71.989999999999995</v>
      </c>
      <c r="J7" s="25">
        <v>72.59</v>
      </c>
      <c r="K7" s="25">
        <v>73.14</v>
      </c>
      <c r="L7" s="9">
        <f>D7-C7</f>
        <v>1767158.9000000134</v>
      </c>
      <c r="N7" s="20"/>
      <c r="O7"/>
    </row>
    <row r="8" spans="1:15" ht="46.5" customHeight="1" x14ac:dyDescent="0.25">
      <c r="A8" s="53"/>
      <c r="B8" s="80"/>
      <c r="C8" s="65"/>
      <c r="D8" s="65"/>
      <c r="E8" s="65"/>
      <c r="F8" s="65"/>
      <c r="G8" s="4" t="s">
        <v>13</v>
      </c>
      <c r="H8" s="33">
        <v>14.5</v>
      </c>
      <c r="I8" s="33">
        <v>13.3</v>
      </c>
      <c r="J8" s="33">
        <v>13.2</v>
      </c>
      <c r="K8" s="33">
        <v>13.1</v>
      </c>
      <c r="L8" s="9"/>
    </row>
    <row r="9" spans="1:15" ht="22.5" customHeight="1" x14ac:dyDescent="0.25">
      <c r="A9" s="34"/>
      <c r="B9" s="68" t="s">
        <v>0</v>
      </c>
      <c r="C9" s="69"/>
      <c r="D9" s="69"/>
      <c r="E9" s="69"/>
      <c r="F9" s="69"/>
      <c r="G9" s="70"/>
      <c r="H9" s="70"/>
      <c r="I9" s="70"/>
      <c r="J9" s="70"/>
      <c r="K9" s="71"/>
      <c r="L9" s="9">
        <f t="shared" ref="L9:L125" si="0">D9-C9</f>
        <v>0</v>
      </c>
      <c r="N9" s="20"/>
      <c r="O9"/>
    </row>
    <row r="10" spans="1:15" ht="94.5" x14ac:dyDescent="0.25">
      <c r="A10" s="50" t="s">
        <v>156</v>
      </c>
      <c r="B10" s="58" t="s">
        <v>76</v>
      </c>
      <c r="C10" s="60">
        <f>C15</f>
        <v>181.5</v>
      </c>
      <c r="D10" s="60">
        <f>D15</f>
        <v>548.20000000000005</v>
      </c>
      <c r="E10" s="60">
        <f t="shared" ref="E10:F10" si="1">E15</f>
        <v>552.20000000000005</v>
      </c>
      <c r="F10" s="60">
        <f t="shared" si="1"/>
        <v>537.4</v>
      </c>
      <c r="G10" s="4" t="s">
        <v>69</v>
      </c>
      <c r="H10" s="25" t="s">
        <v>68</v>
      </c>
      <c r="I10" s="25">
        <v>40</v>
      </c>
      <c r="J10" s="25">
        <v>40</v>
      </c>
      <c r="K10" s="25">
        <v>40</v>
      </c>
      <c r="L10" s="9">
        <f t="shared" si="0"/>
        <v>366.70000000000005</v>
      </c>
      <c r="N10" s="20"/>
      <c r="O10"/>
    </row>
    <row r="11" spans="1:15" ht="63" x14ac:dyDescent="0.25">
      <c r="A11" s="56"/>
      <c r="B11" s="64"/>
      <c r="C11" s="65"/>
      <c r="D11" s="65"/>
      <c r="E11" s="65"/>
      <c r="F11" s="65"/>
      <c r="G11" s="4" t="s">
        <v>15</v>
      </c>
      <c r="H11" s="25" t="s">
        <v>68</v>
      </c>
      <c r="I11" s="25">
        <v>52</v>
      </c>
      <c r="J11" s="25">
        <v>52</v>
      </c>
      <c r="K11" s="25">
        <v>52</v>
      </c>
      <c r="L11" s="9"/>
      <c r="N11" s="20"/>
      <c r="O11"/>
    </row>
    <row r="12" spans="1:15" ht="47.25" x14ac:dyDescent="0.25">
      <c r="A12" s="56"/>
      <c r="B12" s="64"/>
      <c r="C12" s="65"/>
      <c r="D12" s="65"/>
      <c r="E12" s="65"/>
      <c r="F12" s="65"/>
      <c r="G12" s="4" t="s">
        <v>16</v>
      </c>
      <c r="H12" s="25" t="s">
        <v>68</v>
      </c>
      <c r="I12" s="25">
        <v>70</v>
      </c>
      <c r="J12" s="25">
        <v>70</v>
      </c>
      <c r="K12" s="25">
        <v>70</v>
      </c>
      <c r="L12" s="9"/>
      <c r="N12" s="20"/>
      <c r="O12"/>
    </row>
    <row r="13" spans="1:15" ht="63" x14ac:dyDescent="0.25">
      <c r="A13" s="56"/>
      <c r="B13" s="64"/>
      <c r="C13" s="65"/>
      <c r="D13" s="65"/>
      <c r="E13" s="65"/>
      <c r="F13" s="65"/>
      <c r="G13" s="4" t="s">
        <v>17</v>
      </c>
      <c r="H13" s="25" t="s">
        <v>68</v>
      </c>
      <c r="I13" s="25">
        <v>90</v>
      </c>
      <c r="J13" s="25">
        <v>90</v>
      </c>
      <c r="K13" s="25">
        <v>90</v>
      </c>
      <c r="L13" s="9"/>
      <c r="N13" s="20"/>
      <c r="O13"/>
    </row>
    <row r="14" spans="1:15" ht="94.5" x14ac:dyDescent="0.25">
      <c r="A14" s="57"/>
      <c r="B14" s="59"/>
      <c r="C14" s="61"/>
      <c r="D14" s="61"/>
      <c r="E14" s="61"/>
      <c r="F14" s="61"/>
      <c r="G14" s="4" t="s">
        <v>18</v>
      </c>
      <c r="H14" s="25" t="s">
        <v>68</v>
      </c>
      <c r="I14" s="25">
        <v>12.47</v>
      </c>
      <c r="J14" s="25">
        <v>12.47</v>
      </c>
      <c r="K14" s="25">
        <v>12.47</v>
      </c>
      <c r="L14" s="9"/>
      <c r="N14" s="20"/>
      <c r="O14"/>
    </row>
    <row r="15" spans="1:15" ht="78.75" x14ac:dyDescent="0.25">
      <c r="A15" s="25" t="s">
        <v>157</v>
      </c>
      <c r="B15" s="35" t="s">
        <v>75</v>
      </c>
      <c r="C15" s="31">
        <v>181.5</v>
      </c>
      <c r="D15" s="31">
        <v>548.20000000000005</v>
      </c>
      <c r="E15" s="31">
        <v>552.20000000000005</v>
      </c>
      <c r="F15" s="32">
        <v>537.4</v>
      </c>
      <c r="G15" s="36"/>
      <c r="H15" s="37"/>
      <c r="I15" s="36"/>
      <c r="J15" s="36"/>
      <c r="K15" s="36"/>
      <c r="L15" s="9">
        <f t="shared" si="0"/>
        <v>366.70000000000005</v>
      </c>
      <c r="N15" s="20"/>
      <c r="O15"/>
    </row>
    <row r="16" spans="1:15" ht="63" customHeight="1" x14ac:dyDescent="0.25">
      <c r="A16" s="50" t="s">
        <v>158</v>
      </c>
      <c r="B16" s="58" t="s">
        <v>77</v>
      </c>
      <c r="C16" s="60">
        <f>C18</f>
        <v>18669.7</v>
      </c>
      <c r="D16" s="60">
        <f>D18</f>
        <v>20744.2</v>
      </c>
      <c r="E16" s="60">
        <f t="shared" ref="E16:F16" si="2">E18</f>
        <v>0</v>
      </c>
      <c r="F16" s="60">
        <f t="shared" si="2"/>
        <v>0</v>
      </c>
      <c r="G16" s="26" t="s">
        <v>73</v>
      </c>
      <c r="H16" s="30">
        <v>6.1</v>
      </c>
      <c r="I16" s="24">
        <v>6</v>
      </c>
      <c r="J16" s="24">
        <v>6</v>
      </c>
      <c r="K16" s="24">
        <v>6</v>
      </c>
      <c r="L16" s="9">
        <f t="shared" si="0"/>
        <v>2074.5</v>
      </c>
      <c r="N16" s="20"/>
      <c r="O16"/>
    </row>
    <row r="17" spans="1:15" ht="41.25" customHeight="1" x14ac:dyDescent="0.25">
      <c r="A17" s="51"/>
      <c r="B17" s="59"/>
      <c r="C17" s="61"/>
      <c r="D17" s="61"/>
      <c r="E17" s="61"/>
      <c r="F17" s="61"/>
      <c r="G17" s="26" t="s">
        <v>14</v>
      </c>
      <c r="H17" s="30">
        <v>2</v>
      </c>
      <c r="I17" s="24">
        <v>1.7</v>
      </c>
      <c r="J17" s="24">
        <v>1.7</v>
      </c>
      <c r="K17" s="24">
        <v>1.7</v>
      </c>
      <c r="L17" s="9"/>
      <c r="N17" s="20"/>
      <c r="O17"/>
    </row>
    <row r="18" spans="1:15" ht="78.75" x14ac:dyDescent="0.25">
      <c r="A18" s="25" t="s">
        <v>159</v>
      </c>
      <c r="B18" s="38" t="s">
        <v>78</v>
      </c>
      <c r="C18" s="14">
        <v>18669.7</v>
      </c>
      <c r="D18" s="14">
        <v>20744.2</v>
      </c>
      <c r="E18" s="14">
        <v>0</v>
      </c>
      <c r="F18" s="15">
        <v>0</v>
      </c>
      <c r="G18" s="34"/>
      <c r="H18" s="39"/>
      <c r="I18" s="34"/>
      <c r="J18" s="34"/>
      <c r="K18" s="34"/>
      <c r="L18" s="9">
        <f t="shared" si="0"/>
        <v>2074.5</v>
      </c>
      <c r="N18" s="20"/>
      <c r="O18"/>
    </row>
    <row r="19" spans="1:15" ht="78.75" x14ac:dyDescent="0.25">
      <c r="A19" s="50" t="s">
        <v>160</v>
      </c>
      <c r="B19" s="58" t="s">
        <v>79</v>
      </c>
      <c r="C19" s="62">
        <v>0</v>
      </c>
      <c r="D19" s="62">
        <v>0</v>
      </c>
      <c r="E19" s="62">
        <v>0</v>
      </c>
      <c r="F19" s="62">
        <v>0</v>
      </c>
      <c r="G19" s="4" t="s">
        <v>19</v>
      </c>
      <c r="H19" s="25">
        <v>42.3</v>
      </c>
      <c r="I19" s="25">
        <v>43.3</v>
      </c>
      <c r="J19" s="25">
        <v>43.3</v>
      </c>
      <c r="K19" s="25">
        <v>43.3</v>
      </c>
      <c r="L19" s="9">
        <f t="shared" si="0"/>
        <v>0</v>
      </c>
      <c r="N19" s="20"/>
      <c r="O19"/>
    </row>
    <row r="20" spans="1:15" ht="126" x14ac:dyDescent="0.25">
      <c r="A20" s="56"/>
      <c r="B20" s="64"/>
      <c r="C20" s="66"/>
      <c r="D20" s="66"/>
      <c r="E20" s="66"/>
      <c r="F20" s="66"/>
      <c r="G20" s="4" t="s">
        <v>20</v>
      </c>
      <c r="H20" s="25">
        <v>89.6</v>
      </c>
      <c r="I20" s="25">
        <v>95</v>
      </c>
      <c r="J20" s="25">
        <v>95</v>
      </c>
      <c r="K20" s="25">
        <v>95</v>
      </c>
      <c r="L20" s="9"/>
      <c r="N20" s="20"/>
      <c r="O20"/>
    </row>
    <row r="21" spans="1:15" ht="141.75" x14ac:dyDescent="0.25">
      <c r="A21" s="56"/>
      <c r="B21" s="64"/>
      <c r="C21" s="66"/>
      <c r="D21" s="66"/>
      <c r="E21" s="66"/>
      <c r="F21" s="66"/>
      <c r="G21" s="4" t="s">
        <v>21</v>
      </c>
      <c r="H21" s="25">
        <v>87.7</v>
      </c>
      <c r="I21" s="25">
        <v>95</v>
      </c>
      <c r="J21" s="25">
        <v>95</v>
      </c>
      <c r="K21" s="25">
        <v>95</v>
      </c>
      <c r="L21" s="9"/>
      <c r="N21" s="20"/>
      <c r="O21"/>
    </row>
    <row r="22" spans="1:15" ht="47.25" x14ac:dyDescent="0.25">
      <c r="A22" s="56"/>
      <c r="B22" s="64"/>
      <c r="C22" s="66"/>
      <c r="D22" s="66"/>
      <c r="E22" s="66"/>
      <c r="F22" s="66"/>
      <c r="G22" s="4" t="s">
        <v>22</v>
      </c>
      <c r="H22" s="25" t="s">
        <v>68</v>
      </c>
      <c r="I22" s="25">
        <v>94.4</v>
      </c>
      <c r="J22" s="25">
        <v>94.4</v>
      </c>
      <c r="K22" s="25">
        <v>94.4</v>
      </c>
      <c r="L22" s="9"/>
      <c r="N22" s="20"/>
      <c r="O22"/>
    </row>
    <row r="23" spans="1:15" ht="63" x14ac:dyDescent="0.25">
      <c r="A23" s="56"/>
      <c r="B23" s="64"/>
      <c r="C23" s="66"/>
      <c r="D23" s="66"/>
      <c r="E23" s="66"/>
      <c r="F23" s="66"/>
      <c r="G23" s="4" t="s">
        <v>23</v>
      </c>
      <c r="H23" s="25" t="s">
        <v>68</v>
      </c>
      <c r="I23" s="25">
        <v>23.1</v>
      </c>
      <c r="J23" s="25">
        <v>23.1</v>
      </c>
      <c r="K23" s="25">
        <v>23.1</v>
      </c>
      <c r="L23" s="9"/>
      <c r="N23" s="20"/>
      <c r="O23"/>
    </row>
    <row r="24" spans="1:15" ht="63" x14ac:dyDescent="0.25">
      <c r="A24" s="56"/>
      <c r="B24" s="64"/>
      <c r="C24" s="66"/>
      <c r="D24" s="66"/>
      <c r="E24" s="66"/>
      <c r="F24" s="66"/>
      <c r="G24" s="4" t="s">
        <v>24</v>
      </c>
      <c r="H24" s="25" t="s">
        <v>68</v>
      </c>
      <c r="I24" s="25">
        <v>8.9</v>
      </c>
      <c r="J24" s="25">
        <v>8.9</v>
      </c>
      <c r="K24" s="25">
        <v>8.9</v>
      </c>
      <c r="L24" s="9"/>
      <c r="N24" s="20"/>
      <c r="O24"/>
    </row>
    <row r="25" spans="1:15" ht="63" x14ac:dyDescent="0.25">
      <c r="A25" s="56"/>
      <c r="B25" s="64"/>
      <c r="C25" s="66"/>
      <c r="D25" s="66"/>
      <c r="E25" s="66"/>
      <c r="F25" s="66"/>
      <c r="G25" s="4" t="s">
        <v>25</v>
      </c>
      <c r="H25" s="25" t="s">
        <v>68</v>
      </c>
      <c r="I25" s="25">
        <v>15.8</v>
      </c>
      <c r="J25" s="25">
        <v>15.8</v>
      </c>
      <c r="K25" s="25">
        <v>15.8</v>
      </c>
      <c r="L25" s="9"/>
      <c r="N25" s="20"/>
      <c r="O25"/>
    </row>
    <row r="26" spans="1:15" ht="78.75" x14ac:dyDescent="0.25">
      <c r="A26" s="56"/>
      <c r="B26" s="64"/>
      <c r="C26" s="66"/>
      <c r="D26" s="66"/>
      <c r="E26" s="66"/>
      <c r="F26" s="66"/>
      <c r="G26" s="4" t="s">
        <v>26</v>
      </c>
      <c r="H26" s="25" t="s">
        <v>68</v>
      </c>
      <c r="I26" s="25">
        <v>93.5</v>
      </c>
      <c r="J26" s="25">
        <v>93.5</v>
      </c>
      <c r="K26" s="25">
        <v>93.5</v>
      </c>
      <c r="L26" s="9"/>
      <c r="N26" s="20"/>
      <c r="O26"/>
    </row>
    <row r="27" spans="1:15" ht="94.5" x14ac:dyDescent="0.25">
      <c r="A27" s="57"/>
      <c r="B27" s="59"/>
      <c r="C27" s="63"/>
      <c r="D27" s="63"/>
      <c r="E27" s="63"/>
      <c r="F27" s="63"/>
      <c r="G27" s="4" t="s">
        <v>149</v>
      </c>
      <c r="H27" s="25" t="s">
        <v>68</v>
      </c>
      <c r="I27" s="25">
        <v>35.299999999999997</v>
      </c>
      <c r="J27" s="25">
        <v>35.299999999999997</v>
      </c>
      <c r="K27" s="25">
        <v>35.299999999999997</v>
      </c>
      <c r="L27" s="9"/>
      <c r="N27" s="20"/>
      <c r="O27"/>
    </row>
    <row r="28" spans="1:15" ht="78.75" x14ac:dyDescent="0.25">
      <c r="A28" s="50" t="s">
        <v>161</v>
      </c>
      <c r="B28" s="58" t="s">
        <v>80</v>
      </c>
      <c r="C28" s="60">
        <f>C34</f>
        <v>104268.8</v>
      </c>
      <c r="D28" s="60">
        <f>D34</f>
        <v>130576</v>
      </c>
      <c r="E28" s="60">
        <f t="shared" ref="E28:F28" si="3">E34</f>
        <v>0</v>
      </c>
      <c r="F28" s="60">
        <f t="shared" si="3"/>
        <v>0</v>
      </c>
      <c r="G28" s="4" t="s">
        <v>27</v>
      </c>
      <c r="H28" s="25">
        <v>530.04999999999995</v>
      </c>
      <c r="I28" s="25">
        <v>645.83000000000004</v>
      </c>
      <c r="J28" s="25">
        <v>645.83000000000004</v>
      </c>
      <c r="K28" s="25">
        <v>645.83000000000004</v>
      </c>
      <c r="L28" s="9">
        <f t="shared" si="0"/>
        <v>26307.199999999997</v>
      </c>
      <c r="N28" s="20"/>
      <c r="O28"/>
    </row>
    <row r="29" spans="1:15" ht="110.25" x14ac:dyDescent="0.25">
      <c r="A29" s="54"/>
      <c r="B29" s="64"/>
      <c r="C29" s="65"/>
      <c r="D29" s="65"/>
      <c r="E29" s="65"/>
      <c r="F29" s="65"/>
      <c r="G29" s="4" t="s">
        <v>28</v>
      </c>
      <c r="H29" s="25">
        <v>100</v>
      </c>
      <c r="I29" s="25">
        <v>100</v>
      </c>
      <c r="J29" s="25">
        <v>100</v>
      </c>
      <c r="K29" s="25">
        <v>100</v>
      </c>
      <c r="L29" s="9"/>
      <c r="N29" s="20"/>
      <c r="O29"/>
    </row>
    <row r="30" spans="1:15" ht="31.5" x14ac:dyDescent="0.25">
      <c r="A30" s="54"/>
      <c r="B30" s="64"/>
      <c r="C30" s="65"/>
      <c r="D30" s="65"/>
      <c r="E30" s="65"/>
      <c r="F30" s="65"/>
      <c r="G30" s="4" t="s">
        <v>29</v>
      </c>
      <c r="H30" s="25" t="s">
        <v>68</v>
      </c>
      <c r="I30" s="25">
        <v>63</v>
      </c>
      <c r="J30" s="25">
        <v>63</v>
      </c>
      <c r="K30" s="25">
        <v>63</v>
      </c>
      <c r="L30" s="9"/>
      <c r="N30" s="20"/>
      <c r="O30"/>
    </row>
    <row r="31" spans="1:15" ht="78.75" x14ac:dyDescent="0.25">
      <c r="A31" s="54"/>
      <c r="B31" s="64"/>
      <c r="C31" s="65"/>
      <c r="D31" s="65"/>
      <c r="E31" s="65"/>
      <c r="F31" s="65"/>
      <c r="G31" s="4" t="s">
        <v>30</v>
      </c>
      <c r="H31" s="25" t="s">
        <v>68</v>
      </c>
      <c r="I31" s="25">
        <v>90</v>
      </c>
      <c r="J31" s="25">
        <v>90</v>
      </c>
      <c r="K31" s="25">
        <v>90</v>
      </c>
      <c r="L31" s="9"/>
      <c r="N31" s="20"/>
      <c r="O31"/>
    </row>
    <row r="32" spans="1:15" ht="63" x14ac:dyDescent="0.25">
      <c r="A32" s="54"/>
      <c r="B32" s="64"/>
      <c r="C32" s="65"/>
      <c r="D32" s="65"/>
      <c r="E32" s="65"/>
      <c r="F32" s="65"/>
      <c r="G32" s="4" t="s">
        <v>31</v>
      </c>
      <c r="H32" s="25" t="s">
        <v>68</v>
      </c>
      <c r="I32" s="25">
        <v>100</v>
      </c>
      <c r="J32" s="25">
        <v>100</v>
      </c>
      <c r="K32" s="25">
        <v>100</v>
      </c>
      <c r="L32" s="9"/>
      <c r="N32" s="20"/>
      <c r="O32"/>
    </row>
    <row r="33" spans="1:15" ht="110.25" x14ac:dyDescent="0.25">
      <c r="A33" s="51"/>
      <c r="B33" s="59"/>
      <c r="C33" s="61"/>
      <c r="D33" s="61"/>
      <c r="E33" s="61"/>
      <c r="F33" s="61"/>
      <c r="G33" s="4" t="s">
        <v>32</v>
      </c>
      <c r="H33" s="25" t="s">
        <v>68</v>
      </c>
      <c r="I33" s="25">
        <v>100</v>
      </c>
      <c r="J33" s="25">
        <v>100</v>
      </c>
      <c r="K33" s="25">
        <v>100</v>
      </c>
      <c r="L33" s="9"/>
      <c r="N33" s="20"/>
      <c r="O33"/>
    </row>
    <row r="34" spans="1:15" ht="69.75" customHeight="1" x14ac:dyDescent="0.25">
      <c r="A34" s="25" t="s">
        <v>162</v>
      </c>
      <c r="B34" s="40" t="s">
        <v>81</v>
      </c>
      <c r="C34" s="14">
        <v>104268.8</v>
      </c>
      <c r="D34" s="14">
        <v>130576</v>
      </c>
      <c r="E34" s="14">
        <v>0</v>
      </c>
      <c r="F34" s="15">
        <v>0</v>
      </c>
      <c r="G34" s="34"/>
      <c r="H34" s="39"/>
      <c r="I34" s="34"/>
      <c r="J34" s="34"/>
      <c r="K34" s="34"/>
      <c r="L34" s="9">
        <f t="shared" si="0"/>
        <v>26307.199999999997</v>
      </c>
      <c r="N34" s="20"/>
      <c r="O34"/>
    </row>
    <row r="35" spans="1:15" ht="63" x14ac:dyDescent="0.25">
      <c r="A35" s="50" t="s">
        <v>163</v>
      </c>
      <c r="B35" s="58" t="s">
        <v>82</v>
      </c>
      <c r="C35" s="60">
        <f>C45</f>
        <v>125703.6</v>
      </c>
      <c r="D35" s="60">
        <f>D45</f>
        <v>125703.6</v>
      </c>
      <c r="E35" s="60">
        <f t="shared" ref="E35:F35" si="4">E45</f>
        <v>125703.6</v>
      </c>
      <c r="F35" s="60">
        <f t="shared" si="4"/>
        <v>125703.6</v>
      </c>
      <c r="G35" s="4" t="s">
        <v>150</v>
      </c>
      <c r="H35" s="25">
        <v>204</v>
      </c>
      <c r="I35" s="25">
        <v>222</v>
      </c>
      <c r="J35" s="25">
        <v>222</v>
      </c>
      <c r="K35" s="25">
        <v>222</v>
      </c>
      <c r="L35" s="9">
        <f t="shared" si="0"/>
        <v>0</v>
      </c>
      <c r="N35" s="20"/>
      <c r="O35"/>
    </row>
    <row r="36" spans="1:15" ht="157.5" x14ac:dyDescent="0.25">
      <c r="A36" s="54"/>
      <c r="B36" s="64"/>
      <c r="C36" s="65"/>
      <c r="D36" s="65"/>
      <c r="E36" s="65"/>
      <c r="F36" s="65"/>
      <c r="G36" s="4" t="s">
        <v>33</v>
      </c>
      <c r="H36" s="25" t="s">
        <v>68</v>
      </c>
      <c r="I36" s="25">
        <v>100</v>
      </c>
      <c r="J36" s="25">
        <v>100</v>
      </c>
      <c r="K36" s="25">
        <v>100</v>
      </c>
      <c r="L36" s="9"/>
      <c r="N36" s="20"/>
      <c r="O36"/>
    </row>
    <row r="37" spans="1:15" ht="78.75" x14ac:dyDescent="0.25">
      <c r="A37" s="54"/>
      <c r="B37" s="64"/>
      <c r="C37" s="65"/>
      <c r="D37" s="65"/>
      <c r="E37" s="65"/>
      <c r="F37" s="65"/>
      <c r="G37" s="4" t="s">
        <v>34</v>
      </c>
      <c r="H37" s="25" t="s">
        <v>68</v>
      </c>
      <c r="I37" s="25">
        <v>3.5</v>
      </c>
      <c r="J37" s="25">
        <v>3.5</v>
      </c>
      <c r="K37" s="25">
        <v>3.5</v>
      </c>
      <c r="L37" s="9"/>
      <c r="N37" s="20"/>
      <c r="O37"/>
    </row>
    <row r="38" spans="1:15" ht="47.25" x14ac:dyDescent="0.25">
      <c r="A38" s="54"/>
      <c r="B38" s="64"/>
      <c r="C38" s="65"/>
      <c r="D38" s="65"/>
      <c r="E38" s="65"/>
      <c r="F38" s="65"/>
      <c r="G38" s="4" t="s">
        <v>35</v>
      </c>
      <c r="H38" s="25" t="s">
        <v>68</v>
      </c>
      <c r="I38" s="25">
        <v>2.72</v>
      </c>
      <c r="J38" s="25">
        <v>3.16</v>
      </c>
      <c r="K38" s="25">
        <v>3.18</v>
      </c>
      <c r="L38" s="9"/>
      <c r="N38" s="20"/>
      <c r="O38"/>
    </row>
    <row r="39" spans="1:15" ht="63" x14ac:dyDescent="0.25">
      <c r="A39" s="54"/>
      <c r="B39" s="64"/>
      <c r="C39" s="65"/>
      <c r="D39" s="65"/>
      <c r="E39" s="65"/>
      <c r="F39" s="65"/>
      <c r="G39" s="4" t="s">
        <v>36</v>
      </c>
      <c r="H39" s="25" t="s">
        <v>68</v>
      </c>
      <c r="I39" s="25">
        <v>99.46</v>
      </c>
      <c r="J39" s="25">
        <v>99.46</v>
      </c>
      <c r="K39" s="25">
        <v>99.46</v>
      </c>
      <c r="L39" s="9"/>
      <c r="N39" s="20"/>
      <c r="O39"/>
    </row>
    <row r="40" spans="1:15" ht="63" x14ac:dyDescent="0.25">
      <c r="A40" s="54"/>
      <c r="B40" s="64"/>
      <c r="C40" s="65"/>
      <c r="D40" s="65"/>
      <c r="E40" s="65"/>
      <c r="F40" s="65"/>
      <c r="G40" s="4" t="s">
        <v>37</v>
      </c>
      <c r="H40" s="25">
        <v>59.5</v>
      </c>
      <c r="I40" s="25">
        <v>70</v>
      </c>
      <c r="J40" s="25">
        <v>70</v>
      </c>
      <c r="K40" s="25">
        <v>70</v>
      </c>
      <c r="L40" s="9"/>
      <c r="N40" s="20"/>
      <c r="O40"/>
    </row>
    <row r="41" spans="1:15" ht="78.75" x14ac:dyDescent="0.25">
      <c r="A41" s="54"/>
      <c r="B41" s="64"/>
      <c r="C41" s="65"/>
      <c r="D41" s="65"/>
      <c r="E41" s="65"/>
      <c r="F41" s="65"/>
      <c r="G41" s="4" t="s">
        <v>38</v>
      </c>
      <c r="H41" s="25" t="s">
        <v>68</v>
      </c>
      <c r="I41" s="25">
        <v>53</v>
      </c>
      <c r="J41" s="25">
        <v>59.3</v>
      </c>
      <c r="K41" s="25">
        <v>70.8</v>
      </c>
      <c r="L41" s="9"/>
      <c r="N41" s="20"/>
      <c r="O41"/>
    </row>
    <row r="42" spans="1:15" ht="94.5" x14ac:dyDescent="0.25">
      <c r="A42" s="54"/>
      <c r="B42" s="64"/>
      <c r="C42" s="65"/>
      <c r="D42" s="65"/>
      <c r="E42" s="65"/>
      <c r="F42" s="65"/>
      <c r="G42" s="4" t="s">
        <v>39</v>
      </c>
      <c r="H42" s="25" t="s">
        <v>68</v>
      </c>
      <c r="I42" s="25">
        <v>7682.8</v>
      </c>
      <c r="J42" s="25">
        <v>7982.8</v>
      </c>
      <c r="K42" s="25">
        <v>8918.2000000000007</v>
      </c>
      <c r="L42" s="9"/>
      <c r="N42" s="20"/>
      <c r="O42"/>
    </row>
    <row r="43" spans="1:15" ht="126" x14ac:dyDescent="0.25">
      <c r="A43" s="54"/>
      <c r="B43" s="64"/>
      <c r="C43" s="65"/>
      <c r="D43" s="65"/>
      <c r="E43" s="65"/>
      <c r="F43" s="65"/>
      <c r="G43" s="4" t="s">
        <v>72</v>
      </c>
      <c r="H43" s="25" t="s">
        <v>68</v>
      </c>
      <c r="I43" s="25">
        <v>98.5</v>
      </c>
      <c r="J43" s="25">
        <v>98.5</v>
      </c>
      <c r="K43" s="25">
        <v>98.5</v>
      </c>
      <c r="L43" s="9"/>
      <c r="N43" s="20"/>
      <c r="O43"/>
    </row>
    <row r="44" spans="1:15" ht="63" x14ac:dyDescent="0.25">
      <c r="A44" s="51"/>
      <c r="B44" s="59"/>
      <c r="C44" s="61"/>
      <c r="D44" s="61"/>
      <c r="E44" s="61"/>
      <c r="F44" s="61"/>
      <c r="G44" s="4" t="s">
        <v>71</v>
      </c>
      <c r="H44" s="25">
        <v>90</v>
      </c>
      <c r="I44" s="25">
        <v>90</v>
      </c>
      <c r="J44" s="25">
        <v>90</v>
      </c>
      <c r="K44" s="25">
        <v>90</v>
      </c>
      <c r="L44" s="9"/>
      <c r="N44" s="20"/>
      <c r="O44"/>
    </row>
    <row r="45" spans="1:15" ht="63" x14ac:dyDescent="0.25">
      <c r="A45" s="25" t="s">
        <v>164</v>
      </c>
      <c r="B45" s="38" t="s">
        <v>83</v>
      </c>
      <c r="C45" s="14">
        <v>125703.6</v>
      </c>
      <c r="D45" s="14">
        <v>125703.6</v>
      </c>
      <c r="E45" s="14">
        <v>125703.6</v>
      </c>
      <c r="F45" s="14">
        <v>125703.6</v>
      </c>
      <c r="G45" s="34"/>
      <c r="H45" s="39"/>
      <c r="I45" s="34"/>
      <c r="J45" s="34"/>
      <c r="K45" s="34"/>
      <c r="L45" s="9">
        <f t="shared" si="0"/>
        <v>0</v>
      </c>
      <c r="N45" s="20"/>
      <c r="O45"/>
    </row>
    <row r="46" spans="1:15" ht="31.5" x14ac:dyDescent="0.25">
      <c r="A46" s="50" t="s">
        <v>165</v>
      </c>
      <c r="B46" s="58" t="s">
        <v>84</v>
      </c>
      <c r="C46" s="60">
        <f>C52+C53</f>
        <v>432869.4</v>
      </c>
      <c r="D46" s="60">
        <f>D52+D53</f>
        <v>603196.60000000009</v>
      </c>
      <c r="E46" s="60">
        <f t="shared" ref="E46:F46" si="5">E52+E53</f>
        <v>288095.90000000002</v>
      </c>
      <c r="F46" s="60">
        <f t="shared" si="5"/>
        <v>288095.90000000002</v>
      </c>
      <c r="G46" s="4" t="s">
        <v>40</v>
      </c>
      <c r="H46" s="25">
        <v>12.3</v>
      </c>
      <c r="I46" s="25">
        <v>11.7</v>
      </c>
      <c r="J46" s="25">
        <v>11.1</v>
      </c>
      <c r="K46" s="25">
        <v>11.1</v>
      </c>
      <c r="L46" s="9">
        <f t="shared" si="0"/>
        <v>170327.20000000007</v>
      </c>
      <c r="N46" s="20"/>
      <c r="O46"/>
    </row>
    <row r="47" spans="1:15" ht="31.5" x14ac:dyDescent="0.25">
      <c r="A47" s="54"/>
      <c r="B47" s="64"/>
      <c r="C47" s="65"/>
      <c r="D47" s="65"/>
      <c r="E47" s="65"/>
      <c r="F47" s="65"/>
      <c r="G47" s="4" t="s">
        <v>41</v>
      </c>
      <c r="H47" s="25">
        <v>22.7</v>
      </c>
      <c r="I47" s="25">
        <v>21.3</v>
      </c>
      <c r="J47" s="25">
        <v>19.8</v>
      </c>
      <c r="K47" s="25">
        <v>19.8</v>
      </c>
      <c r="L47" s="9"/>
      <c r="N47" s="20"/>
      <c r="O47"/>
    </row>
    <row r="48" spans="1:15" ht="78.75" x14ac:dyDescent="0.25">
      <c r="A48" s="54"/>
      <c r="B48" s="64"/>
      <c r="C48" s="65"/>
      <c r="D48" s="65"/>
      <c r="E48" s="65"/>
      <c r="F48" s="65"/>
      <c r="G48" s="4" t="s">
        <v>42</v>
      </c>
      <c r="H48" s="25">
        <v>4.03</v>
      </c>
      <c r="I48" s="25">
        <v>3.91</v>
      </c>
      <c r="J48" s="25">
        <v>3.91</v>
      </c>
      <c r="K48" s="25">
        <v>3.91</v>
      </c>
      <c r="L48" s="9"/>
      <c r="N48" s="20"/>
      <c r="O48"/>
    </row>
    <row r="49" spans="1:15" ht="126" x14ac:dyDescent="0.25">
      <c r="A49" s="54"/>
      <c r="B49" s="64"/>
      <c r="C49" s="65"/>
      <c r="D49" s="65"/>
      <c r="E49" s="65"/>
      <c r="F49" s="65"/>
      <c r="G49" s="4" t="s">
        <v>43</v>
      </c>
      <c r="H49" s="25">
        <v>70</v>
      </c>
      <c r="I49" s="25">
        <v>80</v>
      </c>
      <c r="J49" s="25">
        <v>80</v>
      </c>
      <c r="K49" s="25">
        <v>80</v>
      </c>
      <c r="L49" s="9"/>
      <c r="N49" s="20"/>
      <c r="O49"/>
    </row>
    <row r="50" spans="1:15" ht="157.5" x14ac:dyDescent="0.25">
      <c r="A50" s="54"/>
      <c r="B50" s="64"/>
      <c r="C50" s="65"/>
      <c r="D50" s="65"/>
      <c r="E50" s="65"/>
      <c r="F50" s="65"/>
      <c r="G50" s="4" t="s">
        <v>44</v>
      </c>
      <c r="H50" s="25">
        <v>90</v>
      </c>
      <c r="I50" s="25">
        <v>90</v>
      </c>
      <c r="J50" s="25">
        <v>90</v>
      </c>
      <c r="K50" s="25">
        <v>90</v>
      </c>
      <c r="L50" s="9"/>
      <c r="N50" s="20"/>
      <c r="O50"/>
    </row>
    <row r="51" spans="1:15" ht="31.5" x14ac:dyDescent="0.25">
      <c r="A51" s="51"/>
      <c r="B51" s="59"/>
      <c r="C51" s="61"/>
      <c r="D51" s="61"/>
      <c r="E51" s="61"/>
      <c r="F51" s="61"/>
      <c r="G51" s="4" t="s">
        <v>45</v>
      </c>
      <c r="H51" s="25">
        <v>5.0389999999999997</v>
      </c>
      <c r="I51" s="25">
        <v>5.16</v>
      </c>
      <c r="J51" s="25">
        <v>6.2809999999999997</v>
      </c>
      <c r="K51" s="25">
        <v>6.2809999999999997</v>
      </c>
      <c r="L51" s="9"/>
      <c r="N51" s="20"/>
      <c r="O51"/>
    </row>
    <row r="52" spans="1:15" ht="57" customHeight="1" x14ac:dyDescent="0.25">
      <c r="A52" s="25" t="s">
        <v>166</v>
      </c>
      <c r="B52" s="6" t="s">
        <v>88</v>
      </c>
      <c r="C52" s="14">
        <v>144773.5</v>
      </c>
      <c r="D52" s="14">
        <v>315100.7</v>
      </c>
      <c r="E52" s="14"/>
      <c r="F52" s="15"/>
      <c r="G52" s="34"/>
      <c r="H52" s="39"/>
      <c r="I52" s="34"/>
      <c r="J52" s="34"/>
      <c r="K52" s="34"/>
      <c r="L52" s="9">
        <f t="shared" si="0"/>
        <v>170327.2</v>
      </c>
      <c r="N52" s="20"/>
      <c r="O52"/>
    </row>
    <row r="53" spans="1:15" ht="63" x14ac:dyDescent="0.25">
      <c r="A53" s="25" t="s">
        <v>167</v>
      </c>
      <c r="B53" s="38" t="s">
        <v>87</v>
      </c>
      <c r="C53" s="14">
        <v>288095.90000000002</v>
      </c>
      <c r="D53" s="14">
        <v>288095.90000000002</v>
      </c>
      <c r="E53" s="14">
        <v>288095.90000000002</v>
      </c>
      <c r="F53" s="15">
        <v>288095.90000000002</v>
      </c>
      <c r="G53" s="34"/>
      <c r="H53" s="39"/>
      <c r="I53" s="34"/>
      <c r="J53" s="34"/>
      <c r="K53" s="34"/>
      <c r="L53" s="9">
        <f t="shared" si="0"/>
        <v>0</v>
      </c>
      <c r="N53" s="20"/>
      <c r="O53"/>
    </row>
    <row r="54" spans="1:15" ht="63" x14ac:dyDescent="0.25">
      <c r="A54" s="50" t="s">
        <v>168</v>
      </c>
      <c r="B54" s="58" t="s">
        <v>85</v>
      </c>
      <c r="C54" s="60">
        <f>C58</f>
        <v>83643.600000000006</v>
      </c>
      <c r="D54" s="60">
        <f>D58</f>
        <v>78746.3</v>
      </c>
      <c r="E54" s="60">
        <f t="shared" ref="E54:F54" si="6">E58</f>
        <v>0</v>
      </c>
      <c r="F54" s="60">
        <f t="shared" si="6"/>
        <v>0</v>
      </c>
      <c r="G54" s="4" t="s">
        <v>46</v>
      </c>
      <c r="H54" s="25">
        <v>75</v>
      </c>
      <c r="I54" s="25">
        <v>80</v>
      </c>
      <c r="J54" s="25">
        <v>80</v>
      </c>
      <c r="K54" s="25">
        <v>80</v>
      </c>
      <c r="L54" s="9">
        <f t="shared" si="0"/>
        <v>-4897.3000000000029</v>
      </c>
      <c r="N54" s="20"/>
      <c r="O54"/>
    </row>
    <row r="55" spans="1:15" ht="31.5" x14ac:dyDescent="0.25">
      <c r="A55" s="54"/>
      <c r="B55" s="64"/>
      <c r="C55" s="65"/>
      <c r="D55" s="65"/>
      <c r="E55" s="65"/>
      <c r="F55" s="65"/>
      <c r="G55" s="4" t="s">
        <v>151</v>
      </c>
      <c r="H55" s="25">
        <v>57.3</v>
      </c>
      <c r="I55" s="25">
        <v>58</v>
      </c>
      <c r="J55" s="25">
        <v>58</v>
      </c>
      <c r="K55" s="25">
        <v>58</v>
      </c>
      <c r="L55" s="9"/>
      <c r="N55" s="20"/>
      <c r="O55"/>
    </row>
    <row r="56" spans="1:15" ht="78.75" x14ac:dyDescent="0.25">
      <c r="A56" s="54"/>
      <c r="B56" s="64"/>
      <c r="C56" s="65"/>
      <c r="D56" s="65"/>
      <c r="E56" s="65"/>
      <c r="F56" s="65"/>
      <c r="G56" s="4" t="s">
        <v>47</v>
      </c>
      <c r="H56" s="25">
        <v>58.8</v>
      </c>
      <c r="I56" s="25">
        <v>60</v>
      </c>
      <c r="J56" s="25">
        <v>60</v>
      </c>
      <c r="K56" s="25">
        <v>60</v>
      </c>
      <c r="L56" s="9"/>
      <c r="N56" s="20"/>
      <c r="O56"/>
    </row>
    <row r="57" spans="1:15" ht="94.5" x14ac:dyDescent="0.25">
      <c r="A57" s="51"/>
      <c r="B57" s="59"/>
      <c r="C57" s="61"/>
      <c r="D57" s="61"/>
      <c r="E57" s="61"/>
      <c r="F57" s="61"/>
      <c r="G57" s="4" t="s">
        <v>152</v>
      </c>
      <c r="H57" s="25">
        <v>19.3</v>
      </c>
      <c r="I57" s="25">
        <v>19.100000000000001</v>
      </c>
      <c r="J57" s="25">
        <v>19.100000000000001</v>
      </c>
      <c r="K57" s="25">
        <v>19.100000000000001</v>
      </c>
      <c r="L57" s="9"/>
      <c r="N57" s="20"/>
      <c r="O57"/>
    </row>
    <row r="58" spans="1:15" ht="117" customHeight="1" x14ac:dyDescent="0.25">
      <c r="A58" s="25" t="s">
        <v>169</v>
      </c>
      <c r="B58" s="40" t="s">
        <v>86</v>
      </c>
      <c r="C58" s="14">
        <v>83643.600000000006</v>
      </c>
      <c r="D58" s="14">
        <v>78746.3</v>
      </c>
      <c r="E58" s="13">
        <v>0</v>
      </c>
      <c r="F58" s="16">
        <v>0</v>
      </c>
      <c r="G58" s="34"/>
      <c r="H58" s="39"/>
      <c r="I58" s="34"/>
      <c r="J58" s="34"/>
      <c r="K58" s="34"/>
      <c r="L58" s="9">
        <f t="shared" si="0"/>
        <v>-4897.3000000000029</v>
      </c>
      <c r="N58" s="20"/>
      <c r="O58"/>
    </row>
    <row r="59" spans="1:15" ht="63" customHeight="1" x14ac:dyDescent="0.25">
      <c r="A59" s="50" t="s">
        <v>170</v>
      </c>
      <c r="B59" s="58" t="s">
        <v>1</v>
      </c>
      <c r="C59" s="62"/>
      <c r="D59" s="62"/>
      <c r="E59" s="62"/>
      <c r="F59" s="62"/>
      <c r="G59" s="4" t="s">
        <v>48</v>
      </c>
      <c r="H59" s="25">
        <v>4</v>
      </c>
      <c r="I59" s="25">
        <v>3.9</v>
      </c>
      <c r="J59" s="25">
        <v>3.9</v>
      </c>
      <c r="K59" s="25">
        <v>3.9</v>
      </c>
      <c r="L59" s="9">
        <f t="shared" si="0"/>
        <v>0</v>
      </c>
      <c r="N59" s="20"/>
      <c r="O59"/>
    </row>
    <row r="60" spans="1:15" ht="31.5" x14ac:dyDescent="0.25">
      <c r="A60" s="54"/>
      <c r="B60" s="64"/>
      <c r="C60" s="66"/>
      <c r="D60" s="66"/>
      <c r="E60" s="66"/>
      <c r="F60" s="66"/>
      <c r="G60" s="4" t="s">
        <v>49</v>
      </c>
      <c r="H60" s="25">
        <v>74</v>
      </c>
      <c r="I60" s="25">
        <v>75</v>
      </c>
      <c r="J60" s="25">
        <v>75</v>
      </c>
      <c r="K60" s="25">
        <v>75</v>
      </c>
      <c r="L60" s="9"/>
    </row>
    <row r="61" spans="1:15" ht="31.5" x14ac:dyDescent="0.25">
      <c r="A61" s="54"/>
      <c r="B61" s="64"/>
      <c r="C61" s="66"/>
      <c r="D61" s="66"/>
      <c r="E61" s="66"/>
      <c r="F61" s="66"/>
      <c r="G61" s="4" t="s">
        <v>50</v>
      </c>
      <c r="H61" s="25">
        <v>5.5</v>
      </c>
      <c r="I61" s="25">
        <v>5.3</v>
      </c>
      <c r="J61" s="25">
        <v>5.3</v>
      </c>
      <c r="K61" s="25">
        <v>5.3</v>
      </c>
      <c r="L61" s="9"/>
    </row>
    <row r="62" spans="1:15" ht="63" x14ac:dyDescent="0.25">
      <c r="A62" s="54"/>
      <c r="B62" s="64"/>
      <c r="C62" s="66"/>
      <c r="D62" s="66"/>
      <c r="E62" s="66"/>
      <c r="F62" s="66"/>
      <c r="G62" s="4" t="s">
        <v>153</v>
      </c>
      <c r="H62" s="25">
        <v>47.5</v>
      </c>
      <c r="I62" s="25">
        <v>45</v>
      </c>
      <c r="J62" s="25">
        <v>45</v>
      </c>
      <c r="K62" s="25">
        <v>45</v>
      </c>
      <c r="L62" s="9"/>
    </row>
    <row r="63" spans="1:15" ht="31.5" x14ac:dyDescent="0.25">
      <c r="A63" s="54"/>
      <c r="B63" s="64"/>
      <c r="C63" s="66"/>
      <c r="D63" s="66"/>
      <c r="E63" s="66"/>
      <c r="F63" s="66"/>
      <c r="G63" s="4" t="s">
        <v>51</v>
      </c>
      <c r="H63" s="25">
        <v>53.2</v>
      </c>
      <c r="I63" s="25">
        <v>53.3</v>
      </c>
      <c r="J63" s="25">
        <v>53.3</v>
      </c>
      <c r="K63" s="25">
        <v>53.3</v>
      </c>
      <c r="L63" s="9"/>
    </row>
    <row r="64" spans="1:15" ht="78.75" x14ac:dyDescent="0.25">
      <c r="A64" s="54"/>
      <c r="B64" s="64"/>
      <c r="C64" s="66"/>
      <c r="D64" s="66"/>
      <c r="E64" s="66"/>
      <c r="F64" s="66"/>
      <c r="G64" s="4" t="s">
        <v>52</v>
      </c>
      <c r="H64" s="25">
        <v>80</v>
      </c>
      <c r="I64" s="25">
        <v>90</v>
      </c>
      <c r="J64" s="25">
        <v>90</v>
      </c>
      <c r="K64" s="25">
        <v>90</v>
      </c>
      <c r="L64" s="9"/>
    </row>
    <row r="65" spans="1:15" ht="63" x14ac:dyDescent="0.25">
      <c r="A65" s="54"/>
      <c r="B65" s="64"/>
      <c r="C65" s="66"/>
      <c r="D65" s="66"/>
      <c r="E65" s="66"/>
      <c r="F65" s="66"/>
      <c r="G65" s="4" t="s">
        <v>53</v>
      </c>
      <c r="H65" s="25">
        <v>80</v>
      </c>
      <c r="I65" s="25">
        <v>90</v>
      </c>
      <c r="J65" s="25">
        <v>90</v>
      </c>
      <c r="K65" s="25">
        <v>90</v>
      </c>
      <c r="L65" s="9"/>
    </row>
    <row r="66" spans="1:15" ht="63" x14ac:dyDescent="0.25">
      <c r="A66" s="54"/>
      <c r="B66" s="64"/>
      <c r="C66" s="66"/>
      <c r="D66" s="66"/>
      <c r="E66" s="66"/>
      <c r="F66" s="66"/>
      <c r="G66" s="4" t="s">
        <v>54</v>
      </c>
      <c r="H66" s="25">
        <v>80</v>
      </c>
      <c r="I66" s="25">
        <v>90</v>
      </c>
      <c r="J66" s="25">
        <v>90</v>
      </c>
      <c r="K66" s="25">
        <v>90</v>
      </c>
      <c r="L66" s="9"/>
    </row>
    <row r="67" spans="1:15" ht="63" x14ac:dyDescent="0.25">
      <c r="A67" s="54"/>
      <c r="B67" s="64"/>
      <c r="C67" s="66"/>
      <c r="D67" s="66"/>
      <c r="E67" s="66"/>
      <c r="F67" s="66"/>
      <c r="G67" s="4" t="s">
        <v>55</v>
      </c>
      <c r="H67" s="25">
        <v>90</v>
      </c>
      <c r="I67" s="25">
        <v>90</v>
      </c>
      <c r="J67" s="25">
        <v>90</v>
      </c>
      <c r="K67" s="25">
        <v>90</v>
      </c>
      <c r="L67" s="9"/>
    </row>
    <row r="68" spans="1:15" ht="78.75" x14ac:dyDescent="0.25">
      <c r="A68" s="54"/>
      <c r="B68" s="64"/>
      <c r="C68" s="66"/>
      <c r="D68" s="66"/>
      <c r="E68" s="66"/>
      <c r="F68" s="66"/>
      <c r="G68" s="4" t="s">
        <v>56</v>
      </c>
      <c r="H68" s="25">
        <v>90</v>
      </c>
      <c r="I68" s="25">
        <v>90</v>
      </c>
      <c r="J68" s="25">
        <v>90</v>
      </c>
      <c r="K68" s="25">
        <v>90</v>
      </c>
      <c r="L68" s="9"/>
    </row>
    <row r="69" spans="1:15" ht="126" x14ac:dyDescent="0.25">
      <c r="A69" s="54"/>
      <c r="B69" s="64"/>
      <c r="C69" s="66"/>
      <c r="D69" s="66"/>
      <c r="E69" s="66"/>
      <c r="F69" s="66"/>
      <c r="G69" s="4" t="s">
        <v>57</v>
      </c>
      <c r="H69" s="25" t="s">
        <v>68</v>
      </c>
      <c r="I69" s="25">
        <v>91.3</v>
      </c>
      <c r="J69" s="25">
        <v>91.3</v>
      </c>
      <c r="K69" s="25">
        <v>91.3</v>
      </c>
      <c r="L69" s="9"/>
    </row>
    <row r="70" spans="1:15" ht="126" x14ac:dyDescent="0.25">
      <c r="A70" s="54"/>
      <c r="B70" s="64"/>
      <c r="C70" s="66"/>
      <c r="D70" s="66"/>
      <c r="E70" s="66"/>
      <c r="F70" s="66"/>
      <c r="G70" s="4" t="s">
        <v>58</v>
      </c>
      <c r="H70" s="25" t="s">
        <v>68</v>
      </c>
      <c r="I70" s="25">
        <v>95</v>
      </c>
      <c r="J70" s="25">
        <v>95</v>
      </c>
      <c r="K70" s="25">
        <v>95</v>
      </c>
      <c r="L70" s="9"/>
      <c r="N70" s="20"/>
      <c r="O70"/>
    </row>
    <row r="71" spans="1:15" ht="63" x14ac:dyDescent="0.25">
      <c r="A71" s="51"/>
      <c r="B71" s="59"/>
      <c r="C71" s="63"/>
      <c r="D71" s="63"/>
      <c r="E71" s="63"/>
      <c r="F71" s="63"/>
      <c r="G71" s="4" t="s">
        <v>59</v>
      </c>
      <c r="H71" s="25" t="s">
        <v>68</v>
      </c>
      <c r="I71" s="25">
        <v>95</v>
      </c>
      <c r="J71" s="25">
        <v>95</v>
      </c>
      <c r="K71" s="25">
        <v>95</v>
      </c>
      <c r="L71" s="9"/>
      <c r="N71" s="20"/>
      <c r="O71"/>
    </row>
    <row r="72" spans="1:15" ht="78.75" x14ac:dyDescent="0.25">
      <c r="A72" s="50" t="s">
        <v>171</v>
      </c>
      <c r="B72" s="58" t="s">
        <v>89</v>
      </c>
      <c r="C72" s="60">
        <f>C76</f>
        <v>1899856.7</v>
      </c>
      <c r="D72" s="60">
        <f>D76</f>
        <v>1899856.7</v>
      </c>
      <c r="E72" s="60">
        <f t="shared" ref="E72:F72" si="7">E76</f>
        <v>2849784.8</v>
      </c>
      <c r="F72" s="60">
        <f t="shared" si="7"/>
        <v>0</v>
      </c>
      <c r="G72" s="4" t="s">
        <v>60</v>
      </c>
      <c r="H72" s="25">
        <v>5.3</v>
      </c>
      <c r="I72" s="25">
        <v>5.0999999999999996</v>
      </c>
      <c r="J72" s="25">
        <v>5.0999999999999996</v>
      </c>
      <c r="K72" s="25">
        <v>5.0999999999999996</v>
      </c>
      <c r="L72" s="9">
        <f t="shared" si="0"/>
        <v>0</v>
      </c>
      <c r="N72" s="20"/>
      <c r="O72"/>
    </row>
    <row r="73" spans="1:15" ht="78.75" x14ac:dyDescent="0.25">
      <c r="A73" s="54"/>
      <c r="B73" s="64"/>
      <c r="C73" s="65"/>
      <c r="D73" s="65"/>
      <c r="E73" s="65"/>
      <c r="F73" s="65"/>
      <c r="G73" s="4" t="s">
        <v>61</v>
      </c>
      <c r="H73" s="25">
        <v>37.5</v>
      </c>
      <c r="I73" s="25">
        <v>36.700000000000003</v>
      </c>
      <c r="J73" s="25">
        <v>36.700000000000003</v>
      </c>
      <c r="K73" s="25">
        <v>36.700000000000003</v>
      </c>
      <c r="L73" s="9"/>
      <c r="N73" s="20"/>
      <c r="O73"/>
    </row>
    <row r="74" spans="1:15" ht="47.25" x14ac:dyDescent="0.25">
      <c r="A74" s="54"/>
      <c r="B74" s="64"/>
      <c r="C74" s="65"/>
      <c r="D74" s="65"/>
      <c r="E74" s="65"/>
      <c r="F74" s="65"/>
      <c r="G74" s="4" t="s">
        <v>62</v>
      </c>
      <c r="H74" s="25">
        <v>7.07</v>
      </c>
      <c r="I74" s="25">
        <v>7.13</v>
      </c>
      <c r="J74" s="25">
        <v>7.2</v>
      </c>
      <c r="K74" s="25">
        <v>7.2</v>
      </c>
      <c r="L74" s="9"/>
      <c r="N74" s="20"/>
      <c r="O74"/>
    </row>
    <row r="75" spans="1:15" ht="47.25" x14ac:dyDescent="0.25">
      <c r="A75" s="51"/>
      <c r="B75" s="59"/>
      <c r="C75" s="61"/>
      <c r="D75" s="61"/>
      <c r="E75" s="61"/>
      <c r="F75" s="61"/>
      <c r="G75" s="4" t="s">
        <v>63</v>
      </c>
      <c r="H75" s="25" t="s">
        <v>68</v>
      </c>
      <c r="I75" s="25">
        <v>39</v>
      </c>
      <c r="J75" s="25">
        <v>44</v>
      </c>
      <c r="K75" s="25">
        <v>44</v>
      </c>
      <c r="L75" s="9"/>
      <c r="N75" s="20"/>
      <c r="O75"/>
    </row>
    <row r="76" spans="1:15" ht="47.25" x14ac:dyDescent="0.25">
      <c r="A76" s="25" t="s">
        <v>172</v>
      </c>
      <c r="B76" s="40" t="s">
        <v>90</v>
      </c>
      <c r="C76" s="14">
        <v>1899856.7</v>
      </c>
      <c r="D76" s="14">
        <v>1899856.7</v>
      </c>
      <c r="E76" s="14">
        <v>2849784.8</v>
      </c>
      <c r="F76" s="15">
        <v>0</v>
      </c>
      <c r="G76" s="34"/>
      <c r="H76" s="39"/>
      <c r="I76" s="34"/>
      <c r="J76" s="34"/>
      <c r="K76" s="34"/>
      <c r="L76" s="9">
        <f t="shared" si="0"/>
        <v>0</v>
      </c>
      <c r="N76" s="20"/>
      <c r="O76"/>
    </row>
    <row r="77" spans="1:15" ht="31.5" x14ac:dyDescent="0.25">
      <c r="A77" s="50" t="s">
        <v>173</v>
      </c>
      <c r="B77" s="58" t="s">
        <v>92</v>
      </c>
      <c r="C77" s="62"/>
      <c r="D77" s="62"/>
      <c r="E77" s="62"/>
      <c r="F77" s="62"/>
      <c r="G77" s="22" t="s">
        <v>64</v>
      </c>
      <c r="H77" s="29" t="s">
        <v>68</v>
      </c>
      <c r="I77" s="23">
        <v>80</v>
      </c>
      <c r="J77" s="23">
        <v>80</v>
      </c>
      <c r="K77" s="23">
        <v>80</v>
      </c>
      <c r="L77" s="9">
        <f t="shared" si="0"/>
        <v>0</v>
      </c>
      <c r="N77" s="20"/>
      <c r="O77"/>
    </row>
    <row r="78" spans="1:15" ht="63" x14ac:dyDescent="0.25">
      <c r="A78" s="51"/>
      <c r="B78" s="59"/>
      <c r="C78" s="63"/>
      <c r="D78" s="63"/>
      <c r="E78" s="63"/>
      <c r="F78" s="63"/>
      <c r="G78" s="22" t="s">
        <v>65</v>
      </c>
      <c r="H78" s="29" t="s">
        <v>68</v>
      </c>
      <c r="I78" s="23">
        <v>5.04</v>
      </c>
      <c r="J78" s="23">
        <v>5.04</v>
      </c>
      <c r="K78" s="23">
        <v>5.04</v>
      </c>
      <c r="L78" s="9"/>
      <c r="N78" s="20"/>
      <c r="O78"/>
    </row>
    <row r="79" spans="1:15" x14ac:dyDescent="0.25">
      <c r="A79" s="25"/>
      <c r="B79" s="68" t="s">
        <v>2</v>
      </c>
      <c r="C79" s="69"/>
      <c r="D79" s="69"/>
      <c r="E79" s="69"/>
      <c r="F79" s="69"/>
      <c r="G79" s="70"/>
      <c r="H79" s="70"/>
      <c r="I79" s="70"/>
      <c r="J79" s="70"/>
      <c r="K79" s="71"/>
      <c r="L79" s="9">
        <f t="shared" si="0"/>
        <v>0</v>
      </c>
      <c r="N79" s="20"/>
      <c r="O79"/>
    </row>
    <row r="80" spans="1:15" ht="63" x14ac:dyDescent="0.25">
      <c r="A80" s="41" t="s">
        <v>174</v>
      </c>
      <c r="B80" s="42" t="s">
        <v>91</v>
      </c>
      <c r="C80" s="13">
        <f>C81+C82</f>
        <v>5246744.2</v>
      </c>
      <c r="D80" s="13">
        <f>D81+D82</f>
        <v>3227693.4</v>
      </c>
      <c r="E80" s="13">
        <f t="shared" ref="E80:F80" si="8">E81+E82</f>
        <v>3397448.1</v>
      </c>
      <c r="F80" s="13">
        <f t="shared" si="8"/>
        <v>3042953</v>
      </c>
      <c r="G80" s="4" t="s">
        <v>154</v>
      </c>
      <c r="H80" s="25" t="s">
        <v>68</v>
      </c>
      <c r="I80" s="25">
        <v>21.43</v>
      </c>
      <c r="J80" s="25">
        <v>64.290000000000006</v>
      </c>
      <c r="K80" s="33">
        <v>100</v>
      </c>
      <c r="L80" s="9">
        <f t="shared" si="0"/>
        <v>-2019050.8000000003</v>
      </c>
      <c r="N80" s="20"/>
      <c r="O80"/>
    </row>
    <row r="81" spans="1:15" ht="72" customHeight="1" x14ac:dyDescent="0.25">
      <c r="A81" s="25" t="s">
        <v>175</v>
      </c>
      <c r="B81" s="40" t="s">
        <v>94</v>
      </c>
      <c r="C81" s="14">
        <v>5246744.2</v>
      </c>
      <c r="D81" s="14">
        <v>3227693.4</v>
      </c>
      <c r="E81" s="14">
        <v>3397448.1</v>
      </c>
      <c r="F81" s="15">
        <v>2386982</v>
      </c>
      <c r="G81" s="34"/>
      <c r="H81" s="39"/>
      <c r="I81" s="34"/>
      <c r="J81" s="34"/>
      <c r="K81" s="34"/>
      <c r="L81" s="9">
        <f t="shared" si="0"/>
        <v>-2019050.8000000003</v>
      </c>
      <c r="N81" s="20"/>
      <c r="O81"/>
    </row>
    <row r="82" spans="1:15" ht="42" customHeight="1" x14ac:dyDescent="0.25">
      <c r="A82" s="25" t="s">
        <v>176</v>
      </c>
      <c r="B82" s="40" t="s">
        <v>93</v>
      </c>
      <c r="C82" s="43"/>
      <c r="D82" s="14"/>
      <c r="E82" s="14"/>
      <c r="F82" s="15">
        <v>655971</v>
      </c>
      <c r="G82" s="44"/>
      <c r="H82" s="45"/>
      <c r="I82" s="44"/>
      <c r="J82" s="44"/>
      <c r="K82" s="44"/>
      <c r="L82" s="9">
        <f t="shared" si="0"/>
        <v>0</v>
      </c>
      <c r="N82" s="20"/>
      <c r="O82"/>
    </row>
    <row r="83" spans="1:15" ht="94.5" x14ac:dyDescent="0.25">
      <c r="A83" s="50" t="s">
        <v>177</v>
      </c>
      <c r="B83" s="58" t="s">
        <v>95</v>
      </c>
      <c r="C83" s="60">
        <f>C85</f>
        <v>230314</v>
      </c>
      <c r="D83" s="60">
        <f>D85</f>
        <v>240706.3</v>
      </c>
      <c r="E83" s="60">
        <f t="shared" ref="E83:F83" si="9">E85</f>
        <v>177419.1</v>
      </c>
      <c r="F83" s="60">
        <f t="shared" si="9"/>
        <v>0</v>
      </c>
      <c r="G83" s="4" t="s">
        <v>66</v>
      </c>
      <c r="H83" s="25">
        <v>95</v>
      </c>
      <c r="I83" s="25">
        <v>95</v>
      </c>
      <c r="J83" s="25">
        <v>95</v>
      </c>
      <c r="K83" s="25">
        <v>95</v>
      </c>
      <c r="L83" s="9">
        <f t="shared" si="0"/>
        <v>10392.299999999988</v>
      </c>
      <c r="N83" s="20"/>
      <c r="O83"/>
    </row>
    <row r="84" spans="1:15" ht="110.25" x14ac:dyDescent="0.25">
      <c r="A84" s="51"/>
      <c r="B84" s="59"/>
      <c r="C84" s="61"/>
      <c r="D84" s="61"/>
      <c r="E84" s="61"/>
      <c r="F84" s="61"/>
      <c r="G84" s="4" t="s">
        <v>67</v>
      </c>
      <c r="H84" s="25">
        <v>35</v>
      </c>
      <c r="I84" s="25">
        <v>35</v>
      </c>
      <c r="J84" s="25">
        <v>35</v>
      </c>
      <c r="K84" s="25">
        <v>35</v>
      </c>
      <c r="L84" s="9"/>
      <c r="N84" s="20"/>
      <c r="O84"/>
    </row>
    <row r="85" spans="1:15" ht="78.75" x14ac:dyDescent="0.25">
      <c r="A85" s="25" t="s">
        <v>178</v>
      </c>
      <c r="B85" s="38" t="s">
        <v>96</v>
      </c>
      <c r="C85" s="14">
        <v>230314</v>
      </c>
      <c r="D85" s="14">
        <v>240706.3</v>
      </c>
      <c r="E85" s="14">
        <v>177419.1</v>
      </c>
      <c r="F85" s="14"/>
      <c r="G85" s="34"/>
      <c r="H85" s="39"/>
      <c r="I85" s="34"/>
      <c r="J85" s="34"/>
      <c r="K85" s="34"/>
      <c r="L85" s="9">
        <f t="shared" si="0"/>
        <v>10392.299999999988</v>
      </c>
      <c r="N85" s="20"/>
      <c r="O85"/>
    </row>
    <row r="86" spans="1:15" ht="24" customHeight="1" x14ac:dyDescent="0.25">
      <c r="A86" s="34"/>
      <c r="B86" s="68" t="s">
        <v>3</v>
      </c>
      <c r="C86" s="69"/>
      <c r="D86" s="69"/>
      <c r="E86" s="69"/>
      <c r="F86" s="69"/>
      <c r="G86" s="70"/>
      <c r="H86" s="70"/>
      <c r="I86" s="70"/>
      <c r="J86" s="70"/>
      <c r="K86" s="71"/>
      <c r="L86" s="9">
        <f t="shared" si="0"/>
        <v>0</v>
      </c>
      <c r="N86" s="20"/>
      <c r="O86"/>
    </row>
    <row r="87" spans="1:15" ht="31.5" x14ac:dyDescent="0.25">
      <c r="A87" s="41" t="s">
        <v>179</v>
      </c>
      <c r="B87" s="46" t="s">
        <v>97</v>
      </c>
      <c r="C87" s="13">
        <f>C88+C89+C90</f>
        <v>56840.100000000006</v>
      </c>
      <c r="D87" s="13">
        <f>D88+D89+D90</f>
        <v>72914.899999999994</v>
      </c>
      <c r="E87" s="13">
        <f t="shared" ref="E87:F87" si="10">E88+E89+E90</f>
        <v>73897.2</v>
      </c>
      <c r="F87" s="13">
        <f t="shared" si="10"/>
        <v>73897.2</v>
      </c>
      <c r="G87" s="47"/>
      <c r="H87" s="48"/>
      <c r="I87" s="34"/>
      <c r="J87" s="34"/>
      <c r="K87" s="34"/>
      <c r="L87" s="9">
        <f t="shared" si="0"/>
        <v>16074.799999999988</v>
      </c>
      <c r="N87" s="20"/>
      <c r="O87"/>
    </row>
    <row r="88" spans="1:15" ht="47.25" x14ac:dyDescent="0.25">
      <c r="A88" s="25" t="s">
        <v>180</v>
      </c>
      <c r="B88" s="4" t="s">
        <v>98</v>
      </c>
      <c r="C88" s="14">
        <v>6028.8</v>
      </c>
      <c r="D88" s="14">
        <v>6028.8</v>
      </c>
      <c r="E88" s="14">
        <v>6028.8</v>
      </c>
      <c r="F88" s="14">
        <v>6028.8</v>
      </c>
      <c r="G88" s="34"/>
      <c r="H88" s="39"/>
      <c r="I88" s="34"/>
      <c r="J88" s="34"/>
      <c r="K88" s="34"/>
      <c r="L88" s="9">
        <f t="shared" si="0"/>
        <v>0</v>
      </c>
      <c r="N88" s="20"/>
      <c r="O88"/>
    </row>
    <row r="89" spans="1:15" ht="47.25" x14ac:dyDescent="0.25">
      <c r="A89" s="25" t="s">
        <v>181</v>
      </c>
      <c r="B89" s="4" t="s">
        <v>99</v>
      </c>
      <c r="C89" s="14">
        <v>6799.5</v>
      </c>
      <c r="D89" s="14">
        <v>6799.5</v>
      </c>
      <c r="E89" s="14">
        <v>6622.9</v>
      </c>
      <c r="F89" s="14">
        <v>6622.9</v>
      </c>
      <c r="G89" s="34"/>
      <c r="H89" s="39"/>
      <c r="I89" s="34"/>
      <c r="J89" s="34"/>
      <c r="K89" s="34"/>
      <c r="L89" s="9">
        <f t="shared" si="0"/>
        <v>0</v>
      </c>
      <c r="N89" s="20"/>
      <c r="O89"/>
    </row>
    <row r="90" spans="1:15" ht="46.5" customHeight="1" x14ac:dyDescent="0.25">
      <c r="A90" s="25" t="s">
        <v>182</v>
      </c>
      <c r="B90" s="4" t="s">
        <v>100</v>
      </c>
      <c r="C90" s="14">
        <v>44011.8</v>
      </c>
      <c r="D90" s="14">
        <v>60086.6</v>
      </c>
      <c r="E90" s="14">
        <v>61245.5</v>
      </c>
      <c r="F90" s="14">
        <v>61245.5</v>
      </c>
      <c r="G90" s="34"/>
      <c r="H90" s="39"/>
      <c r="I90" s="34"/>
      <c r="J90" s="34"/>
      <c r="K90" s="34"/>
      <c r="L90" s="9">
        <f t="shared" si="0"/>
        <v>16074.799999999996</v>
      </c>
      <c r="N90" s="20"/>
      <c r="O90"/>
    </row>
    <row r="91" spans="1:15" ht="31.5" x14ac:dyDescent="0.25">
      <c r="A91" s="41" t="s">
        <v>183</v>
      </c>
      <c r="B91" s="49" t="s">
        <v>101</v>
      </c>
      <c r="C91" s="13">
        <f>C92+C93+C94+C95+C96+C97</f>
        <v>4663962.1000000006</v>
      </c>
      <c r="D91" s="13">
        <f>D92+D93+D94+D95+D96+D97</f>
        <v>6212560.9000000013</v>
      </c>
      <c r="E91" s="13">
        <f t="shared" ref="E91:F91" si="11">E92+E93+E94+E95+E96+E97</f>
        <v>6242462.5000000009</v>
      </c>
      <c r="F91" s="13">
        <f t="shared" si="11"/>
        <v>6242462.5000000009</v>
      </c>
      <c r="G91" s="47"/>
      <c r="H91" s="48"/>
      <c r="I91" s="34"/>
      <c r="J91" s="34"/>
      <c r="K91" s="34"/>
      <c r="L91" s="9">
        <f t="shared" si="0"/>
        <v>1548598.8000000007</v>
      </c>
      <c r="N91" s="20"/>
      <c r="O91"/>
    </row>
    <row r="92" spans="1:15" ht="47.25" x14ac:dyDescent="0.25">
      <c r="A92" s="25" t="s">
        <v>184</v>
      </c>
      <c r="B92" s="4" t="s">
        <v>102</v>
      </c>
      <c r="C92" s="14">
        <v>3376858.2</v>
      </c>
      <c r="D92" s="14">
        <v>4677234.4000000004</v>
      </c>
      <c r="E92" s="14">
        <v>4678666.2</v>
      </c>
      <c r="F92" s="15">
        <v>4678666.2</v>
      </c>
      <c r="G92" s="34"/>
      <c r="H92" s="39"/>
      <c r="I92" s="34"/>
      <c r="J92" s="34"/>
      <c r="K92" s="34"/>
      <c r="L92" s="9">
        <f t="shared" si="0"/>
        <v>1300376.2000000002</v>
      </c>
      <c r="N92" s="20"/>
      <c r="O92"/>
    </row>
    <row r="93" spans="1:15" ht="36.75" customHeight="1" x14ac:dyDescent="0.25">
      <c r="A93" s="25" t="s">
        <v>185</v>
      </c>
      <c r="B93" s="4" t="s">
        <v>103</v>
      </c>
      <c r="C93" s="14">
        <v>186058.9</v>
      </c>
      <c r="D93" s="14">
        <v>262674.8</v>
      </c>
      <c r="E93" s="14">
        <v>268599.40000000002</v>
      </c>
      <c r="F93" s="14">
        <v>268599.40000000002</v>
      </c>
      <c r="G93" s="34"/>
      <c r="H93" s="39"/>
      <c r="I93" s="34"/>
      <c r="J93" s="34"/>
      <c r="K93" s="34"/>
      <c r="L93" s="9">
        <f t="shared" si="0"/>
        <v>76615.899999999994</v>
      </c>
      <c r="N93" s="20"/>
      <c r="O93"/>
    </row>
    <row r="94" spans="1:15" ht="45" customHeight="1" x14ac:dyDescent="0.25">
      <c r="A94" s="25" t="s">
        <v>186</v>
      </c>
      <c r="B94" s="4" t="s">
        <v>104</v>
      </c>
      <c r="C94" s="14">
        <v>251164.6</v>
      </c>
      <c r="D94" s="14">
        <v>254388.9</v>
      </c>
      <c r="E94" s="14">
        <v>254388.9</v>
      </c>
      <c r="F94" s="14">
        <v>254388.9</v>
      </c>
      <c r="G94" s="34"/>
      <c r="H94" s="39"/>
      <c r="I94" s="34"/>
      <c r="J94" s="34"/>
      <c r="K94" s="34"/>
      <c r="L94" s="9">
        <f t="shared" si="0"/>
        <v>3224.2999999999884</v>
      </c>
      <c r="N94" s="20"/>
      <c r="O94"/>
    </row>
    <row r="95" spans="1:15" ht="173.25" x14ac:dyDescent="0.25">
      <c r="A95" s="25" t="s">
        <v>187</v>
      </c>
      <c r="B95" s="4" t="s">
        <v>105</v>
      </c>
      <c r="C95" s="14">
        <v>5991.9</v>
      </c>
      <c r="D95" s="14">
        <v>5940.2</v>
      </c>
      <c r="E95" s="14"/>
      <c r="F95" s="15"/>
      <c r="G95" s="34"/>
      <c r="H95" s="39"/>
      <c r="I95" s="34"/>
      <c r="J95" s="34"/>
      <c r="K95" s="34"/>
      <c r="L95" s="9">
        <f t="shared" si="0"/>
        <v>-51.699999999999818</v>
      </c>
      <c r="N95" s="20"/>
      <c r="O95"/>
    </row>
    <row r="96" spans="1:15" ht="110.25" x14ac:dyDescent="0.25">
      <c r="A96" s="25" t="s">
        <v>188</v>
      </c>
      <c r="B96" s="4" t="s">
        <v>106</v>
      </c>
      <c r="C96" s="14">
        <v>739138.8</v>
      </c>
      <c r="D96" s="14">
        <v>907572.9</v>
      </c>
      <c r="E96" s="14">
        <v>936951</v>
      </c>
      <c r="F96" s="14">
        <v>936951</v>
      </c>
      <c r="G96" s="34"/>
      <c r="H96" s="39"/>
      <c r="I96" s="34"/>
      <c r="J96" s="34"/>
      <c r="K96" s="34"/>
      <c r="L96" s="9">
        <f t="shared" si="0"/>
        <v>168434.09999999998</v>
      </c>
      <c r="N96" s="20"/>
      <c r="O96"/>
    </row>
    <row r="97" spans="1:15" ht="47.25" x14ac:dyDescent="0.25">
      <c r="A97" s="25" t="s">
        <v>189</v>
      </c>
      <c r="B97" s="4" t="s">
        <v>107</v>
      </c>
      <c r="C97" s="14">
        <v>104749.7</v>
      </c>
      <c r="D97" s="14">
        <v>104749.7</v>
      </c>
      <c r="E97" s="14">
        <v>103857</v>
      </c>
      <c r="F97" s="15">
        <v>103857</v>
      </c>
      <c r="G97" s="34"/>
      <c r="H97" s="39"/>
      <c r="I97" s="34"/>
      <c r="J97" s="34"/>
      <c r="K97" s="34"/>
      <c r="L97" s="9">
        <f t="shared" si="0"/>
        <v>0</v>
      </c>
      <c r="N97" s="20"/>
      <c r="O97"/>
    </row>
    <row r="98" spans="1:15" ht="47.25" x14ac:dyDescent="0.25">
      <c r="A98" s="41" t="s">
        <v>190</v>
      </c>
      <c r="B98" s="5" t="s">
        <v>108</v>
      </c>
      <c r="C98" s="13">
        <f>SUM(C99:C119)</f>
        <v>21816871.899999999</v>
      </c>
      <c r="D98" s="13">
        <f t="shared" ref="D98:F98" si="12">SUM(D99:D119)</f>
        <v>23377080.000000004</v>
      </c>
      <c r="E98" s="13">
        <f t="shared" si="12"/>
        <v>24433813.000000004</v>
      </c>
      <c r="F98" s="13">
        <f t="shared" si="12"/>
        <v>24437452.900000002</v>
      </c>
      <c r="G98" s="47"/>
      <c r="H98" s="48"/>
      <c r="I98" s="34"/>
      <c r="J98" s="34"/>
      <c r="K98" s="34"/>
      <c r="L98" s="9">
        <f t="shared" si="0"/>
        <v>1560208.1000000052</v>
      </c>
      <c r="N98" s="20"/>
      <c r="O98"/>
    </row>
    <row r="99" spans="1:15" ht="47.25" x14ac:dyDescent="0.25">
      <c r="A99" s="25" t="s">
        <v>191</v>
      </c>
      <c r="B99" s="6" t="s">
        <v>111</v>
      </c>
      <c r="C99" s="14">
        <v>15048.4</v>
      </c>
      <c r="D99" s="14">
        <v>15930.3</v>
      </c>
      <c r="E99" s="14"/>
      <c r="F99" s="14"/>
      <c r="G99" s="34"/>
      <c r="H99" s="39"/>
      <c r="I99" s="34"/>
      <c r="J99" s="34"/>
      <c r="K99" s="34"/>
      <c r="L99" s="9">
        <f t="shared" si="0"/>
        <v>881.89999999999964</v>
      </c>
      <c r="N99" s="20"/>
      <c r="O99"/>
    </row>
    <row r="100" spans="1:15" ht="94.5" hidden="1" x14ac:dyDescent="0.25">
      <c r="A100" s="2"/>
      <c r="B100" s="6" t="s">
        <v>109</v>
      </c>
      <c r="C100" s="14"/>
      <c r="D100" s="14"/>
      <c r="E100" s="14"/>
      <c r="F100" s="15"/>
      <c r="G100" s="34"/>
      <c r="H100" s="39"/>
      <c r="I100" s="34"/>
      <c r="J100" s="34"/>
      <c r="K100" s="34"/>
      <c r="L100" s="9">
        <f t="shared" si="0"/>
        <v>0</v>
      </c>
      <c r="N100" s="20"/>
      <c r="O100"/>
    </row>
    <row r="101" spans="1:15" ht="78.75" x14ac:dyDescent="0.25">
      <c r="A101" s="25" t="s">
        <v>192</v>
      </c>
      <c r="B101" s="6" t="s">
        <v>112</v>
      </c>
      <c r="C101" s="14">
        <v>23187</v>
      </c>
      <c r="D101" s="14">
        <v>23187</v>
      </c>
      <c r="E101" s="14">
        <v>23187</v>
      </c>
      <c r="F101" s="14">
        <v>23187</v>
      </c>
      <c r="G101" s="34"/>
      <c r="H101" s="39"/>
      <c r="I101" s="34"/>
      <c r="J101" s="34"/>
      <c r="K101" s="34"/>
      <c r="L101" s="9">
        <f t="shared" si="0"/>
        <v>0</v>
      </c>
      <c r="N101" s="20"/>
      <c r="O101"/>
    </row>
    <row r="102" spans="1:15" ht="63" x14ac:dyDescent="0.25">
      <c r="A102" s="25" t="s">
        <v>193</v>
      </c>
      <c r="B102" s="40" t="s">
        <v>113</v>
      </c>
      <c r="C102" s="14">
        <v>10168.4</v>
      </c>
      <c r="D102" s="14">
        <v>9104.4</v>
      </c>
      <c r="E102" s="14">
        <v>9104.4</v>
      </c>
      <c r="F102" s="14">
        <v>9104.4</v>
      </c>
      <c r="G102" s="34"/>
      <c r="H102" s="39"/>
      <c r="I102" s="34"/>
      <c r="J102" s="34"/>
      <c r="K102" s="34"/>
      <c r="L102" s="9">
        <f t="shared" si="0"/>
        <v>-1064</v>
      </c>
      <c r="N102" s="20"/>
      <c r="O102"/>
    </row>
    <row r="103" spans="1:15" ht="47.25" x14ac:dyDescent="0.25">
      <c r="A103" s="25" t="s">
        <v>194</v>
      </c>
      <c r="B103" s="40" t="s">
        <v>114</v>
      </c>
      <c r="C103" s="14">
        <v>2225.6</v>
      </c>
      <c r="D103" s="14">
        <v>3289.6</v>
      </c>
      <c r="E103" s="14">
        <v>3289.6</v>
      </c>
      <c r="F103" s="14">
        <v>3289.6</v>
      </c>
      <c r="G103" s="34"/>
      <c r="H103" s="39"/>
      <c r="I103" s="34"/>
      <c r="J103" s="34"/>
      <c r="K103" s="34"/>
      <c r="L103" s="9">
        <f t="shared" si="0"/>
        <v>1064</v>
      </c>
      <c r="N103" s="20"/>
      <c r="O103"/>
    </row>
    <row r="104" spans="1:15" ht="78.75" x14ac:dyDescent="0.25">
      <c r="A104" s="25" t="s">
        <v>195</v>
      </c>
      <c r="B104" s="40" t="s">
        <v>115</v>
      </c>
      <c r="C104" s="14">
        <v>61.1</v>
      </c>
      <c r="D104" s="14">
        <v>61.1</v>
      </c>
      <c r="E104" s="14">
        <v>61.1</v>
      </c>
      <c r="F104" s="14">
        <v>61.1</v>
      </c>
      <c r="G104" s="34"/>
      <c r="H104" s="39"/>
      <c r="I104" s="34"/>
      <c r="J104" s="34"/>
      <c r="K104" s="34"/>
      <c r="L104" s="9">
        <f t="shared" si="0"/>
        <v>0</v>
      </c>
      <c r="N104" s="20"/>
      <c r="O104"/>
    </row>
    <row r="105" spans="1:15" ht="94.5" x14ac:dyDescent="0.25">
      <c r="A105" s="25" t="s">
        <v>196</v>
      </c>
      <c r="B105" s="40" t="s">
        <v>116</v>
      </c>
      <c r="C105" s="14">
        <v>7739.5</v>
      </c>
      <c r="D105" s="14">
        <v>7755</v>
      </c>
      <c r="E105" s="14">
        <v>7755</v>
      </c>
      <c r="F105" s="14">
        <v>7755</v>
      </c>
      <c r="G105" s="34"/>
      <c r="H105" s="39"/>
      <c r="I105" s="34"/>
      <c r="J105" s="34"/>
      <c r="K105" s="34"/>
      <c r="L105" s="9">
        <f t="shared" si="0"/>
        <v>15.5</v>
      </c>
      <c r="N105" s="20"/>
      <c r="O105"/>
    </row>
    <row r="106" spans="1:15" ht="47.25" hidden="1" x14ac:dyDescent="0.25">
      <c r="A106" s="2"/>
      <c r="B106" s="40" t="s">
        <v>229</v>
      </c>
      <c r="C106" s="14"/>
      <c r="D106" s="14"/>
      <c r="E106" s="14"/>
      <c r="F106" s="15"/>
      <c r="G106" s="34"/>
      <c r="H106" s="39"/>
      <c r="I106" s="34"/>
      <c r="J106" s="34"/>
      <c r="K106" s="34"/>
      <c r="L106" s="9">
        <f t="shared" si="0"/>
        <v>0</v>
      </c>
      <c r="N106" s="20"/>
      <c r="O106"/>
    </row>
    <row r="107" spans="1:15" ht="47.25" x14ac:dyDescent="0.25">
      <c r="A107" s="25" t="s">
        <v>197</v>
      </c>
      <c r="B107" s="40" t="s">
        <v>117</v>
      </c>
      <c r="C107" s="14"/>
      <c r="D107" s="14">
        <v>1982.2</v>
      </c>
      <c r="E107" s="14">
        <v>1982.2</v>
      </c>
      <c r="F107" s="14">
        <v>1982.2</v>
      </c>
      <c r="G107" s="34"/>
      <c r="H107" s="39"/>
      <c r="I107" s="34"/>
      <c r="J107" s="34"/>
      <c r="K107" s="34"/>
      <c r="L107" s="9">
        <f t="shared" si="0"/>
        <v>1982.2</v>
      </c>
      <c r="N107" s="20"/>
      <c r="O107"/>
    </row>
    <row r="108" spans="1:15" ht="126" x14ac:dyDescent="0.25">
      <c r="A108" s="25" t="s">
        <v>198</v>
      </c>
      <c r="B108" s="40" t="s">
        <v>118</v>
      </c>
      <c r="C108" s="14"/>
      <c r="D108" s="14">
        <v>32091.9</v>
      </c>
      <c r="E108" s="14">
        <v>32091.9</v>
      </c>
      <c r="F108" s="14">
        <v>32091.9</v>
      </c>
      <c r="G108" s="34"/>
      <c r="H108" s="39"/>
      <c r="I108" s="34"/>
      <c r="J108" s="34"/>
      <c r="K108" s="34"/>
      <c r="L108" s="9">
        <f t="shared" si="0"/>
        <v>32091.9</v>
      </c>
      <c r="N108" s="20"/>
      <c r="O108"/>
    </row>
    <row r="109" spans="1:15" ht="47.25" x14ac:dyDescent="0.25">
      <c r="A109" s="25" t="s">
        <v>199</v>
      </c>
      <c r="B109" s="40" t="s">
        <v>119</v>
      </c>
      <c r="C109" s="14">
        <v>118.3</v>
      </c>
      <c r="D109" s="14">
        <v>196</v>
      </c>
      <c r="E109" s="14">
        <v>196</v>
      </c>
      <c r="F109" s="15">
        <v>196</v>
      </c>
      <c r="G109" s="34"/>
      <c r="H109" s="39"/>
      <c r="I109" s="34"/>
      <c r="J109" s="34"/>
      <c r="K109" s="34"/>
      <c r="L109" s="9">
        <f t="shared" si="0"/>
        <v>77.7</v>
      </c>
      <c r="N109" s="20"/>
      <c r="O109"/>
    </row>
    <row r="110" spans="1:15" ht="63" hidden="1" x14ac:dyDescent="0.25">
      <c r="A110" s="25" t="s">
        <v>202</v>
      </c>
      <c r="B110" s="40" t="s">
        <v>110</v>
      </c>
      <c r="C110" s="14"/>
      <c r="D110" s="14"/>
      <c r="E110" s="14"/>
      <c r="F110" s="15"/>
      <c r="G110" s="34"/>
      <c r="H110" s="39"/>
      <c r="I110" s="34"/>
      <c r="J110" s="34"/>
      <c r="K110" s="34"/>
      <c r="L110" s="9">
        <f t="shared" si="0"/>
        <v>0</v>
      </c>
      <c r="N110" s="20"/>
      <c r="O110"/>
    </row>
    <row r="111" spans="1:15" ht="63" x14ac:dyDescent="0.25">
      <c r="A111" s="25" t="s">
        <v>200</v>
      </c>
      <c r="B111" s="40" t="s">
        <v>120</v>
      </c>
      <c r="C111" s="14">
        <v>515774.4</v>
      </c>
      <c r="D111" s="14">
        <v>590030.9</v>
      </c>
      <c r="E111" s="14">
        <v>591127.9</v>
      </c>
      <c r="F111" s="14">
        <v>591127.9</v>
      </c>
      <c r="G111" s="34"/>
      <c r="H111" s="39"/>
      <c r="I111" s="34"/>
      <c r="J111" s="34"/>
      <c r="K111" s="34"/>
      <c r="L111" s="9">
        <f t="shared" si="0"/>
        <v>74256.5</v>
      </c>
      <c r="N111" s="20"/>
      <c r="O111"/>
    </row>
    <row r="112" spans="1:15" ht="47.25" x14ac:dyDescent="0.25">
      <c r="A112" s="25" t="s">
        <v>200</v>
      </c>
      <c r="B112" s="40" t="s">
        <v>121</v>
      </c>
      <c r="C112" s="14">
        <v>14557060.5</v>
      </c>
      <c r="D112" s="14">
        <v>15247060</v>
      </c>
      <c r="E112" s="14">
        <v>16255832.5</v>
      </c>
      <c r="F112" s="15">
        <v>16255832.5</v>
      </c>
      <c r="G112" s="34"/>
      <c r="H112" s="39"/>
      <c r="I112" s="34"/>
      <c r="J112" s="34"/>
      <c r="K112" s="34"/>
      <c r="L112" s="9">
        <f t="shared" si="0"/>
        <v>689999.5</v>
      </c>
      <c r="N112" s="20"/>
      <c r="O112"/>
    </row>
    <row r="113" spans="1:15" ht="47.25" x14ac:dyDescent="0.25">
      <c r="A113" s="25" t="s">
        <v>201</v>
      </c>
      <c r="B113" s="40" t="s">
        <v>122</v>
      </c>
      <c r="C113" s="14">
        <v>2824072.5</v>
      </c>
      <c r="D113" s="14">
        <v>3087610.8</v>
      </c>
      <c r="E113" s="14">
        <v>3091463.3</v>
      </c>
      <c r="F113" s="15">
        <v>3090200.5</v>
      </c>
      <c r="G113" s="34"/>
      <c r="H113" s="39"/>
      <c r="I113" s="34"/>
      <c r="J113" s="34"/>
      <c r="K113" s="34"/>
      <c r="L113" s="9">
        <f t="shared" si="0"/>
        <v>263538.29999999981</v>
      </c>
      <c r="N113" s="20"/>
      <c r="O113"/>
    </row>
    <row r="114" spans="1:15" ht="85.5" customHeight="1" x14ac:dyDescent="0.25">
      <c r="A114" s="25" t="s">
        <v>202</v>
      </c>
      <c r="B114" s="40" t="s">
        <v>123</v>
      </c>
      <c r="C114" s="14">
        <v>87162</v>
      </c>
      <c r="D114" s="14">
        <v>100169.3</v>
      </c>
      <c r="E114" s="14">
        <v>100169.3</v>
      </c>
      <c r="F114" s="14">
        <v>100169.3</v>
      </c>
      <c r="G114" s="34"/>
      <c r="H114" s="39"/>
      <c r="I114" s="34"/>
      <c r="J114" s="34"/>
      <c r="K114" s="34"/>
      <c r="L114" s="9">
        <f t="shared" si="0"/>
        <v>13007.300000000003</v>
      </c>
      <c r="N114" s="20"/>
      <c r="O114"/>
    </row>
    <row r="115" spans="1:15" ht="78.75" x14ac:dyDescent="0.25">
      <c r="A115" s="25" t="s">
        <v>203</v>
      </c>
      <c r="B115" s="40" t="s">
        <v>124</v>
      </c>
      <c r="C115" s="14">
        <v>3573298.5</v>
      </c>
      <c r="D115" s="14">
        <v>4057774.3</v>
      </c>
      <c r="E115" s="14">
        <v>4099580.9</v>
      </c>
      <c r="F115" s="15">
        <v>4104150.9</v>
      </c>
      <c r="G115" s="34"/>
      <c r="H115" s="39"/>
      <c r="I115" s="34"/>
      <c r="J115" s="34"/>
      <c r="K115" s="34"/>
      <c r="L115" s="9">
        <f t="shared" si="0"/>
        <v>484475.79999999981</v>
      </c>
      <c r="N115" s="20"/>
      <c r="O115"/>
    </row>
    <row r="116" spans="1:15" ht="63" x14ac:dyDescent="0.25">
      <c r="A116" s="25" t="s">
        <v>204</v>
      </c>
      <c r="B116" s="40" t="s">
        <v>125</v>
      </c>
      <c r="C116" s="14">
        <v>50606.5</v>
      </c>
      <c r="D116" s="14">
        <v>58693.599999999999</v>
      </c>
      <c r="E116" s="14">
        <v>58899.8</v>
      </c>
      <c r="F116" s="15">
        <v>58899.8</v>
      </c>
      <c r="G116" s="34"/>
      <c r="H116" s="39"/>
      <c r="I116" s="34"/>
      <c r="J116" s="34"/>
      <c r="K116" s="34"/>
      <c r="L116" s="9">
        <f t="shared" si="0"/>
        <v>8087.0999999999985</v>
      </c>
      <c r="N116" s="20"/>
      <c r="O116"/>
    </row>
    <row r="117" spans="1:15" ht="35.25" customHeight="1" x14ac:dyDescent="0.25">
      <c r="A117" s="25" t="s">
        <v>205</v>
      </c>
      <c r="B117" s="40" t="s">
        <v>126</v>
      </c>
      <c r="C117" s="14">
        <v>91769.9</v>
      </c>
      <c r="D117" s="14">
        <v>83736</v>
      </c>
      <c r="E117" s="14">
        <v>84554.2</v>
      </c>
      <c r="F117" s="15">
        <v>84886.9</v>
      </c>
      <c r="G117" s="34"/>
      <c r="H117" s="39"/>
      <c r="I117" s="34"/>
      <c r="J117" s="34"/>
      <c r="K117" s="34"/>
      <c r="L117" s="9">
        <f t="shared" si="0"/>
        <v>-8033.8999999999942</v>
      </c>
      <c r="N117" s="20"/>
      <c r="O117"/>
    </row>
    <row r="118" spans="1:15" ht="78.75" x14ac:dyDescent="0.25">
      <c r="A118" s="25" t="s">
        <v>206</v>
      </c>
      <c r="B118" s="40" t="s">
        <v>127</v>
      </c>
      <c r="C118" s="14">
        <v>58579.3</v>
      </c>
      <c r="D118" s="14">
        <v>58407.6</v>
      </c>
      <c r="E118" s="14">
        <v>58458.1</v>
      </c>
      <c r="F118" s="14">
        <v>58458.1</v>
      </c>
      <c r="G118" s="34"/>
      <c r="H118" s="39"/>
      <c r="I118" s="34"/>
      <c r="J118" s="34"/>
      <c r="K118" s="34"/>
      <c r="L118" s="9">
        <f t="shared" si="0"/>
        <v>-171.70000000000437</v>
      </c>
      <c r="N118" s="20"/>
      <c r="O118"/>
    </row>
    <row r="119" spans="1:15" ht="59.25" customHeight="1" x14ac:dyDescent="0.25">
      <c r="A119" s="25" t="s">
        <v>207</v>
      </c>
      <c r="B119" s="40" t="s">
        <v>128</v>
      </c>
      <c r="C119" s="14"/>
      <c r="D119" s="14"/>
      <c r="E119" s="14">
        <v>16059.8</v>
      </c>
      <c r="F119" s="14">
        <v>16059.8</v>
      </c>
      <c r="G119" s="34"/>
      <c r="H119" s="39"/>
      <c r="I119" s="34"/>
      <c r="J119" s="34"/>
      <c r="K119" s="34"/>
      <c r="L119" s="9"/>
      <c r="N119" s="20"/>
      <c r="O119"/>
    </row>
    <row r="120" spans="1:15" ht="78.75" x14ac:dyDescent="0.25">
      <c r="A120" s="41" t="s">
        <v>208</v>
      </c>
      <c r="B120" s="46" t="s">
        <v>129</v>
      </c>
      <c r="C120" s="13">
        <f>SUM(C121:C125)</f>
        <v>962941.2</v>
      </c>
      <c r="D120" s="13">
        <f>SUM(D121:D125)</f>
        <v>1012243.2999999999</v>
      </c>
      <c r="E120" s="13">
        <f t="shared" ref="E120:F120" si="13">SUM(E121:E125)</f>
        <v>1146459.5999999999</v>
      </c>
      <c r="F120" s="13">
        <f t="shared" si="13"/>
        <v>1146459.5999999999</v>
      </c>
      <c r="G120" s="47"/>
      <c r="H120" s="48"/>
      <c r="I120" s="34"/>
      <c r="J120" s="34"/>
      <c r="K120" s="34"/>
      <c r="L120" s="9">
        <f t="shared" si="0"/>
        <v>49302.099999999977</v>
      </c>
      <c r="N120" s="20"/>
      <c r="O120"/>
    </row>
    <row r="121" spans="1:15" ht="47.25" x14ac:dyDescent="0.25">
      <c r="A121" s="25" t="s">
        <v>209</v>
      </c>
      <c r="B121" s="38" t="s">
        <v>130</v>
      </c>
      <c r="C121" s="14">
        <v>124483.5</v>
      </c>
      <c r="D121" s="14">
        <v>133518.1</v>
      </c>
      <c r="E121" s="14">
        <v>137841.9</v>
      </c>
      <c r="F121" s="14">
        <v>137841.9</v>
      </c>
      <c r="G121" s="34"/>
      <c r="H121" s="39"/>
      <c r="I121" s="34"/>
      <c r="J121" s="34"/>
      <c r="K121" s="34"/>
      <c r="L121" s="9">
        <f t="shared" si="0"/>
        <v>9034.6000000000058</v>
      </c>
      <c r="N121" s="20"/>
      <c r="O121"/>
    </row>
    <row r="122" spans="1:15" ht="47.25" x14ac:dyDescent="0.25">
      <c r="A122" s="25" t="s">
        <v>210</v>
      </c>
      <c r="B122" s="38" t="s">
        <v>131</v>
      </c>
      <c r="C122" s="14">
        <v>2491.5</v>
      </c>
      <c r="D122" s="14">
        <v>2224.8000000000002</v>
      </c>
      <c r="E122" s="14">
        <v>2313</v>
      </c>
      <c r="F122" s="15">
        <v>2313</v>
      </c>
      <c r="G122" s="34"/>
      <c r="H122" s="39"/>
      <c r="I122" s="34"/>
      <c r="J122" s="34"/>
      <c r="K122" s="34"/>
      <c r="L122" s="9">
        <f t="shared" si="0"/>
        <v>-266.69999999999982</v>
      </c>
      <c r="N122" s="20"/>
      <c r="O122"/>
    </row>
    <row r="123" spans="1:15" ht="31.5" hidden="1" x14ac:dyDescent="0.25">
      <c r="A123" s="25" t="s">
        <v>211</v>
      </c>
      <c r="B123" s="38" t="s">
        <v>4</v>
      </c>
      <c r="C123" s="14"/>
      <c r="D123" s="14"/>
      <c r="E123" s="14"/>
      <c r="F123" s="15"/>
      <c r="G123" s="34"/>
      <c r="H123" s="39"/>
      <c r="I123" s="34"/>
      <c r="J123" s="34"/>
      <c r="K123" s="34"/>
      <c r="L123" s="9">
        <f t="shared" si="0"/>
        <v>0</v>
      </c>
      <c r="N123" s="20"/>
      <c r="O123"/>
    </row>
    <row r="124" spans="1:15" ht="60" customHeight="1" x14ac:dyDescent="0.25">
      <c r="A124" s="25" t="s">
        <v>211</v>
      </c>
      <c r="B124" s="38" t="s">
        <v>132</v>
      </c>
      <c r="C124" s="14">
        <v>770</v>
      </c>
      <c r="D124" s="14">
        <v>7267.3</v>
      </c>
      <c r="E124" s="14">
        <v>770</v>
      </c>
      <c r="F124" s="14">
        <v>770</v>
      </c>
      <c r="G124" s="34"/>
      <c r="H124" s="39"/>
      <c r="I124" s="34"/>
      <c r="J124" s="34"/>
      <c r="K124" s="34"/>
      <c r="L124" s="9">
        <f t="shared" si="0"/>
        <v>6497.3</v>
      </c>
      <c r="N124" s="20"/>
      <c r="O124"/>
    </row>
    <row r="125" spans="1:15" ht="60.75" customHeight="1" x14ac:dyDescent="0.25">
      <c r="A125" s="25" t="s">
        <v>212</v>
      </c>
      <c r="B125" s="38" t="s">
        <v>133</v>
      </c>
      <c r="C125" s="14">
        <v>835196.2</v>
      </c>
      <c r="D125" s="14">
        <v>869233.1</v>
      </c>
      <c r="E125" s="14">
        <v>1005534.7</v>
      </c>
      <c r="F125" s="14">
        <v>1005534.7</v>
      </c>
      <c r="G125" s="34"/>
      <c r="H125" s="39"/>
      <c r="I125" s="34"/>
      <c r="J125" s="34"/>
      <c r="K125" s="34"/>
      <c r="L125" s="9">
        <f t="shared" si="0"/>
        <v>34036.900000000023</v>
      </c>
      <c r="N125" s="20"/>
      <c r="O125"/>
    </row>
    <row r="126" spans="1:15" ht="47.25" x14ac:dyDescent="0.25">
      <c r="A126" s="41" t="s">
        <v>213</v>
      </c>
      <c r="B126" s="42" t="s">
        <v>134</v>
      </c>
      <c r="C126" s="13">
        <f>SUM(C127:C131)</f>
        <v>2212933.6</v>
      </c>
      <c r="D126" s="13">
        <f>SUM(D127:D133)</f>
        <v>2607526.2000000002</v>
      </c>
      <c r="E126" s="13">
        <f t="shared" ref="E126:F126" si="14">SUM(E127:E133)</f>
        <v>1652517.8000000003</v>
      </c>
      <c r="F126" s="13">
        <f t="shared" si="14"/>
        <v>1820172.7</v>
      </c>
      <c r="G126" s="47"/>
      <c r="H126" s="48"/>
      <c r="I126" s="34"/>
      <c r="J126" s="34"/>
      <c r="K126" s="34"/>
      <c r="L126" s="9">
        <f t="shared" ref="L126:L141" si="15">D126-C126</f>
        <v>394592.60000000009</v>
      </c>
      <c r="N126" s="20"/>
      <c r="O126"/>
    </row>
    <row r="127" spans="1:15" ht="72" customHeight="1" x14ac:dyDescent="0.25">
      <c r="A127" s="25" t="s">
        <v>214</v>
      </c>
      <c r="B127" s="40" t="s">
        <v>135</v>
      </c>
      <c r="C127" s="14">
        <v>55020</v>
      </c>
      <c r="D127" s="14">
        <v>67020</v>
      </c>
      <c r="E127" s="14">
        <v>67020</v>
      </c>
      <c r="F127" s="14">
        <v>67020</v>
      </c>
      <c r="G127" s="34"/>
      <c r="H127" s="39"/>
      <c r="I127" s="34"/>
      <c r="J127" s="34"/>
      <c r="K127" s="34"/>
      <c r="L127" s="9">
        <f t="shared" si="15"/>
        <v>12000</v>
      </c>
      <c r="N127" s="20"/>
      <c r="O127"/>
    </row>
    <row r="128" spans="1:15" ht="55.5" customHeight="1" x14ac:dyDescent="0.25">
      <c r="A128" s="25" t="s">
        <v>215</v>
      </c>
      <c r="B128" s="40" t="s">
        <v>136</v>
      </c>
      <c r="C128" s="14">
        <v>2157913.6</v>
      </c>
      <c r="D128" s="14">
        <v>2300502.9</v>
      </c>
      <c r="E128" s="14">
        <v>1348072.1</v>
      </c>
      <c r="F128" s="15">
        <v>1447263.4</v>
      </c>
      <c r="G128" s="34"/>
      <c r="H128" s="39"/>
      <c r="I128" s="34"/>
      <c r="J128" s="34"/>
      <c r="K128" s="34"/>
      <c r="L128" s="9">
        <f t="shared" si="15"/>
        <v>142589.29999999981</v>
      </c>
      <c r="N128" s="20"/>
      <c r="O128"/>
    </row>
    <row r="129" spans="1:15" ht="47.25" hidden="1" x14ac:dyDescent="0.25">
      <c r="A129" s="25" t="s">
        <v>216</v>
      </c>
      <c r="B129" s="40" t="s">
        <v>5</v>
      </c>
      <c r="C129" s="14"/>
      <c r="D129" s="14"/>
      <c r="E129" s="14"/>
      <c r="F129" s="15"/>
      <c r="G129" s="34"/>
      <c r="H129" s="39"/>
      <c r="I129" s="34"/>
      <c r="J129" s="34"/>
      <c r="K129" s="34"/>
      <c r="L129" s="9">
        <f t="shared" si="15"/>
        <v>0</v>
      </c>
      <c r="N129" s="20"/>
      <c r="O129"/>
    </row>
    <row r="130" spans="1:15" ht="63" x14ac:dyDescent="0.25">
      <c r="A130" s="25" t="s">
        <v>217</v>
      </c>
      <c r="B130" s="40" t="s">
        <v>137</v>
      </c>
      <c r="C130" s="14"/>
      <c r="D130" s="14">
        <v>122292.7</v>
      </c>
      <c r="E130" s="14">
        <v>119715.1</v>
      </c>
      <c r="F130" s="15">
        <v>117853</v>
      </c>
      <c r="G130" s="34"/>
      <c r="H130" s="39"/>
      <c r="I130" s="34"/>
      <c r="J130" s="34"/>
      <c r="K130" s="34"/>
      <c r="L130" s="9">
        <f t="shared" si="15"/>
        <v>122292.7</v>
      </c>
      <c r="N130" s="20"/>
      <c r="O130"/>
    </row>
    <row r="131" spans="1:15" ht="63" x14ac:dyDescent="0.25">
      <c r="A131" s="25" t="s">
        <v>218</v>
      </c>
      <c r="B131" s="40" t="s">
        <v>138</v>
      </c>
      <c r="C131" s="14"/>
      <c r="D131" s="14"/>
      <c r="E131" s="14"/>
      <c r="F131" s="15">
        <v>70325.7</v>
      </c>
      <c r="G131" s="34"/>
      <c r="H131" s="39"/>
      <c r="I131" s="34"/>
      <c r="J131" s="34"/>
      <c r="K131" s="34"/>
      <c r="L131" s="9">
        <f t="shared" si="15"/>
        <v>0</v>
      </c>
      <c r="N131" s="20"/>
      <c r="O131"/>
    </row>
    <row r="132" spans="1:15" ht="63" x14ac:dyDescent="0.25">
      <c r="A132" s="25" t="s">
        <v>219</v>
      </c>
      <c r="B132" s="40" t="s">
        <v>139</v>
      </c>
      <c r="C132" s="14"/>
      <c r="D132" s="14">
        <v>75500</v>
      </c>
      <c r="E132" s="14">
        <v>75500</v>
      </c>
      <c r="F132" s="15">
        <v>75500</v>
      </c>
      <c r="G132" s="34"/>
      <c r="H132" s="39"/>
      <c r="I132" s="34"/>
      <c r="J132" s="34"/>
      <c r="K132" s="34"/>
      <c r="L132" s="9"/>
      <c r="N132" s="20"/>
      <c r="O132"/>
    </row>
    <row r="133" spans="1:15" ht="59.25" customHeight="1" x14ac:dyDescent="0.25">
      <c r="A133" s="25" t="s">
        <v>220</v>
      </c>
      <c r="B133" s="40" t="s">
        <v>140</v>
      </c>
      <c r="C133" s="14"/>
      <c r="D133" s="14">
        <v>42210.6</v>
      </c>
      <c r="E133" s="14">
        <v>42210.6</v>
      </c>
      <c r="F133" s="14">
        <v>42210.6</v>
      </c>
      <c r="G133" s="34"/>
      <c r="H133" s="39"/>
      <c r="I133" s="34"/>
      <c r="J133" s="34"/>
      <c r="K133" s="34"/>
      <c r="L133" s="9"/>
      <c r="N133" s="20"/>
      <c r="O133"/>
    </row>
    <row r="134" spans="1:15" ht="31.5" x14ac:dyDescent="0.25">
      <c r="A134" s="41" t="s">
        <v>221</v>
      </c>
      <c r="B134" s="42" t="s">
        <v>141</v>
      </c>
      <c r="C134" s="13">
        <f>SUM(C135:C141)</f>
        <v>330598.90000000002</v>
      </c>
      <c r="D134" s="13">
        <f>SUM(D135:D141)</f>
        <v>343461.6</v>
      </c>
      <c r="E134" s="13">
        <f t="shared" ref="E134:F134" si="16">SUM(E135:E141)</f>
        <v>342600.2</v>
      </c>
      <c r="F134" s="13">
        <f t="shared" si="16"/>
        <v>333311.2</v>
      </c>
      <c r="G134" s="47"/>
      <c r="H134" s="48"/>
      <c r="I134" s="34"/>
      <c r="J134" s="34"/>
      <c r="K134" s="34"/>
      <c r="L134" s="9">
        <f t="shared" si="15"/>
        <v>12862.699999999953</v>
      </c>
      <c r="N134" s="20"/>
      <c r="O134"/>
    </row>
    <row r="135" spans="1:15" ht="85.5" customHeight="1" x14ac:dyDescent="0.25">
      <c r="A135" s="25" t="s">
        <v>222</v>
      </c>
      <c r="B135" s="40" t="s">
        <v>142</v>
      </c>
      <c r="C135" s="14">
        <v>121890.7</v>
      </c>
      <c r="D135" s="14">
        <v>127213.9</v>
      </c>
      <c r="E135" s="14">
        <v>121890.7</v>
      </c>
      <c r="F135" s="15">
        <v>121890.7</v>
      </c>
      <c r="G135" s="34"/>
      <c r="H135" s="39"/>
      <c r="I135" s="34"/>
      <c r="J135" s="34"/>
      <c r="K135" s="34"/>
      <c r="L135" s="9">
        <f t="shared" si="15"/>
        <v>5323.1999999999971</v>
      </c>
      <c r="N135" s="20"/>
      <c r="O135"/>
    </row>
    <row r="136" spans="1:15" ht="110.25" x14ac:dyDescent="0.25">
      <c r="A136" s="25" t="s">
        <v>223</v>
      </c>
      <c r="B136" s="40" t="s">
        <v>143</v>
      </c>
      <c r="C136" s="14"/>
      <c r="D136" s="14">
        <v>3668.5</v>
      </c>
      <c r="E136" s="14">
        <v>3668.5</v>
      </c>
      <c r="F136" s="14">
        <v>3668.5</v>
      </c>
      <c r="G136" s="34"/>
      <c r="H136" s="39"/>
      <c r="I136" s="34"/>
      <c r="J136" s="34"/>
      <c r="K136" s="34"/>
      <c r="L136" s="9">
        <f t="shared" si="15"/>
        <v>3668.5</v>
      </c>
      <c r="N136" s="20"/>
      <c r="O136"/>
    </row>
    <row r="137" spans="1:15" ht="110.25" x14ac:dyDescent="0.25">
      <c r="A137" s="25" t="s">
        <v>224</v>
      </c>
      <c r="B137" s="40" t="s">
        <v>144</v>
      </c>
      <c r="C137" s="14">
        <v>13580</v>
      </c>
      <c r="D137" s="14">
        <v>17415</v>
      </c>
      <c r="E137" s="14">
        <v>25330</v>
      </c>
      <c r="F137" s="14">
        <v>25330</v>
      </c>
      <c r="G137" s="34"/>
      <c r="H137" s="39"/>
      <c r="I137" s="34"/>
      <c r="J137" s="34"/>
      <c r="K137" s="34"/>
      <c r="L137" s="9">
        <f t="shared" si="15"/>
        <v>3835</v>
      </c>
      <c r="N137" s="20"/>
      <c r="O137"/>
    </row>
    <row r="138" spans="1:15" ht="47.25" x14ac:dyDescent="0.25">
      <c r="A138" s="25" t="s">
        <v>225</v>
      </c>
      <c r="B138" s="40" t="s">
        <v>145</v>
      </c>
      <c r="C138" s="14">
        <v>43328.2</v>
      </c>
      <c r="D138" s="14">
        <v>43364.2</v>
      </c>
      <c r="E138" s="14">
        <v>58161</v>
      </c>
      <c r="F138" s="15">
        <v>68122</v>
      </c>
      <c r="G138" s="34"/>
      <c r="H138" s="39"/>
      <c r="I138" s="34"/>
      <c r="J138" s="34"/>
      <c r="K138" s="34"/>
      <c r="L138" s="9">
        <f t="shared" si="15"/>
        <v>36</v>
      </c>
      <c r="N138" s="20"/>
      <c r="O138"/>
    </row>
    <row r="139" spans="1:15" ht="47.25" x14ac:dyDescent="0.25">
      <c r="A139" s="25" t="s">
        <v>226</v>
      </c>
      <c r="B139" s="40" t="s">
        <v>146</v>
      </c>
      <c r="C139" s="14">
        <v>300</v>
      </c>
      <c r="D139" s="14">
        <v>300</v>
      </c>
      <c r="E139" s="14">
        <v>300</v>
      </c>
      <c r="F139" s="15">
        <v>300</v>
      </c>
      <c r="G139" s="34"/>
      <c r="H139" s="39"/>
      <c r="I139" s="34"/>
      <c r="J139" s="34"/>
      <c r="K139" s="34"/>
      <c r="L139" s="9">
        <f t="shared" si="15"/>
        <v>0</v>
      </c>
      <c r="N139" s="20"/>
      <c r="O139"/>
    </row>
    <row r="140" spans="1:15" ht="31.5" customHeight="1" x14ac:dyDescent="0.25">
      <c r="A140" s="25" t="s">
        <v>227</v>
      </c>
      <c r="B140" s="40" t="s">
        <v>147</v>
      </c>
      <c r="C140" s="14">
        <v>4000</v>
      </c>
      <c r="D140" s="14">
        <v>4000</v>
      </c>
      <c r="E140" s="14">
        <v>4000</v>
      </c>
      <c r="F140" s="14">
        <v>4000</v>
      </c>
      <c r="G140" s="34"/>
      <c r="H140" s="39"/>
      <c r="I140" s="34"/>
      <c r="J140" s="34"/>
      <c r="K140" s="34"/>
      <c r="L140" s="9">
        <f t="shared" si="15"/>
        <v>0</v>
      </c>
      <c r="N140" s="20"/>
      <c r="O140"/>
    </row>
    <row r="141" spans="1:15" ht="157.5" x14ac:dyDescent="0.25">
      <c r="A141" s="25" t="s">
        <v>228</v>
      </c>
      <c r="B141" s="40" t="s">
        <v>148</v>
      </c>
      <c r="C141" s="14">
        <v>147500</v>
      </c>
      <c r="D141" s="14">
        <v>147500</v>
      </c>
      <c r="E141" s="14">
        <v>129250</v>
      </c>
      <c r="F141" s="14">
        <v>110000</v>
      </c>
      <c r="G141" s="34"/>
      <c r="H141" s="39"/>
      <c r="I141" s="34"/>
      <c r="J141" s="34"/>
      <c r="K141" s="34"/>
      <c r="L141" s="9">
        <f t="shared" si="15"/>
        <v>0</v>
      </c>
      <c r="N141" s="20"/>
      <c r="O141"/>
    </row>
    <row r="142" spans="1:15" s="2" customFormat="1" x14ac:dyDescent="0.25">
      <c r="B142" s="1"/>
      <c r="C142" s="10"/>
      <c r="D142" s="11"/>
      <c r="E142" s="11"/>
      <c r="F142" s="11"/>
      <c r="H142" s="19"/>
      <c r="M142" s="21"/>
      <c r="N142" s="28"/>
      <c r="O142" s="28"/>
    </row>
    <row r="143" spans="1:15" s="2" customFormat="1" x14ac:dyDescent="0.25">
      <c r="B143" s="1"/>
      <c r="C143" s="10"/>
      <c r="D143" s="11"/>
      <c r="E143" s="11"/>
      <c r="F143" s="11"/>
      <c r="H143" s="19"/>
      <c r="M143" s="21"/>
      <c r="N143" s="28"/>
      <c r="O143" s="28"/>
    </row>
    <row r="144" spans="1:15" s="2" customFormat="1" x14ac:dyDescent="0.25">
      <c r="B144" s="1"/>
      <c r="C144" s="10"/>
      <c r="D144" s="11"/>
      <c r="E144" s="11"/>
      <c r="F144" s="11"/>
      <c r="H144" s="19"/>
      <c r="M144" s="21"/>
      <c r="N144" s="28"/>
      <c r="O144" s="28"/>
    </row>
    <row r="145" spans="2:15" s="2" customFormat="1" x14ac:dyDescent="0.25">
      <c r="B145" s="1"/>
      <c r="C145" s="10"/>
      <c r="D145" s="11"/>
      <c r="E145" s="11"/>
      <c r="F145" s="11"/>
      <c r="H145" s="19"/>
      <c r="M145" s="21"/>
      <c r="N145" s="28"/>
      <c r="O145" s="28"/>
    </row>
    <row r="146" spans="2:15" s="2" customFormat="1" x14ac:dyDescent="0.25">
      <c r="B146" s="1"/>
      <c r="C146" s="10"/>
      <c r="D146" s="11"/>
      <c r="E146" s="11"/>
      <c r="F146" s="11"/>
      <c r="H146" s="19"/>
      <c r="M146" s="21"/>
      <c r="N146" s="28"/>
      <c r="O146" s="28"/>
    </row>
    <row r="147" spans="2:15" s="2" customFormat="1" x14ac:dyDescent="0.25">
      <c r="B147" s="1"/>
      <c r="C147" s="10"/>
      <c r="D147" s="11"/>
      <c r="E147" s="11"/>
      <c r="F147" s="11"/>
      <c r="H147" s="19"/>
      <c r="M147" s="21"/>
      <c r="N147" s="28"/>
      <c r="O147" s="28"/>
    </row>
    <row r="148" spans="2:15" s="2" customFormat="1" x14ac:dyDescent="0.25">
      <c r="B148" s="1"/>
      <c r="C148" s="10"/>
      <c r="D148" s="11"/>
      <c r="E148" s="11"/>
      <c r="F148" s="11"/>
      <c r="H148" s="19"/>
      <c r="M148" s="21"/>
      <c r="N148" s="28"/>
      <c r="O148" s="28"/>
    </row>
    <row r="149" spans="2:15" s="2" customFormat="1" x14ac:dyDescent="0.25">
      <c r="B149" s="1"/>
      <c r="C149" s="10"/>
      <c r="D149" s="11"/>
      <c r="E149" s="11"/>
      <c r="F149" s="11"/>
      <c r="H149" s="19"/>
      <c r="M149" s="21"/>
      <c r="N149" s="28"/>
      <c r="O149" s="28"/>
    </row>
    <row r="150" spans="2:15" s="2" customFormat="1" x14ac:dyDescent="0.25">
      <c r="B150" s="1"/>
      <c r="C150" s="10"/>
      <c r="D150" s="11"/>
      <c r="E150" s="11"/>
      <c r="F150" s="11"/>
      <c r="H150" s="19"/>
      <c r="M150" s="21"/>
      <c r="N150" s="28"/>
      <c r="O150" s="28"/>
    </row>
    <row r="151" spans="2:15" s="2" customFormat="1" x14ac:dyDescent="0.25">
      <c r="B151" s="1"/>
      <c r="C151" s="10"/>
      <c r="D151" s="11"/>
      <c r="E151" s="11"/>
      <c r="F151" s="11"/>
      <c r="H151" s="19"/>
      <c r="M151" s="21"/>
      <c r="N151" s="28"/>
      <c r="O151" s="28"/>
    </row>
    <row r="152" spans="2:15" s="2" customFormat="1" x14ac:dyDescent="0.25">
      <c r="B152" s="1"/>
      <c r="C152" s="10"/>
      <c r="D152" s="11"/>
      <c r="E152" s="11"/>
      <c r="F152" s="11"/>
      <c r="H152" s="19"/>
      <c r="M152" s="21"/>
      <c r="N152" s="28"/>
      <c r="O152" s="28"/>
    </row>
    <row r="153" spans="2:15" s="2" customFormat="1" x14ac:dyDescent="0.25">
      <c r="B153" s="1"/>
      <c r="C153" s="10"/>
      <c r="D153" s="11"/>
      <c r="E153" s="11"/>
      <c r="F153" s="11"/>
      <c r="H153" s="19"/>
      <c r="M153" s="21"/>
      <c r="N153" s="28"/>
      <c r="O153" s="28"/>
    </row>
    <row r="154" spans="2:15" s="2" customFormat="1" x14ac:dyDescent="0.25">
      <c r="B154" s="1"/>
      <c r="C154" s="10"/>
      <c r="D154" s="11"/>
      <c r="E154" s="11"/>
      <c r="F154" s="11"/>
      <c r="H154" s="19"/>
      <c r="M154" s="21"/>
      <c r="N154" s="28"/>
      <c r="O154" s="28"/>
    </row>
    <row r="155" spans="2:15" s="2" customFormat="1" x14ac:dyDescent="0.25">
      <c r="B155" s="1"/>
      <c r="C155" s="10"/>
      <c r="D155" s="11"/>
      <c r="E155" s="11"/>
      <c r="F155" s="11"/>
      <c r="H155" s="19"/>
      <c r="M155" s="21"/>
      <c r="N155" s="28"/>
      <c r="O155" s="28"/>
    </row>
    <row r="156" spans="2:15" s="2" customFormat="1" x14ac:dyDescent="0.25">
      <c r="B156" s="1"/>
      <c r="C156" s="10"/>
      <c r="D156" s="11"/>
      <c r="E156" s="11"/>
      <c r="F156" s="11"/>
      <c r="H156" s="19"/>
      <c r="M156" s="21"/>
      <c r="N156" s="28"/>
      <c r="O156" s="28"/>
    </row>
    <row r="157" spans="2:15" s="2" customFormat="1" x14ac:dyDescent="0.25">
      <c r="B157" s="1"/>
      <c r="C157" s="10"/>
      <c r="D157" s="11"/>
      <c r="E157" s="11"/>
      <c r="F157" s="11"/>
      <c r="H157" s="19"/>
      <c r="M157" s="21"/>
      <c r="N157" s="28"/>
      <c r="O157" s="28"/>
    </row>
    <row r="158" spans="2:15" s="2" customFormat="1" x14ac:dyDescent="0.25">
      <c r="B158" s="1"/>
      <c r="C158" s="10"/>
      <c r="D158" s="11"/>
      <c r="E158" s="11"/>
      <c r="F158" s="11"/>
      <c r="H158" s="19"/>
      <c r="M158" s="21"/>
      <c r="N158" s="28"/>
      <c r="O158" s="28"/>
    </row>
    <row r="159" spans="2:15" s="2" customFormat="1" x14ac:dyDescent="0.25">
      <c r="B159" s="1"/>
      <c r="C159" s="10"/>
      <c r="D159" s="11"/>
      <c r="E159" s="11"/>
      <c r="F159" s="11"/>
      <c r="H159" s="19"/>
      <c r="M159" s="21"/>
      <c r="N159" s="28"/>
      <c r="O159" s="28"/>
    </row>
    <row r="160" spans="2:15" s="2" customFormat="1" x14ac:dyDescent="0.25">
      <c r="B160" s="1"/>
      <c r="C160" s="10"/>
      <c r="D160" s="11"/>
      <c r="E160" s="11"/>
      <c r="F160" s="11"/>
      <c r="H160" s="19"/>
      <c r="M160" s="21"/>
      <c r="N160" s="28"/>
      <c r="O160" s="28"/>
    </row>
    <row r="161" spans="2:15" s="2" customFormat="1" x14ac:dyDescent="0.25">
      <c r="B161" s="1"/>
      <c r="C161" s="10"/>
      <c r="D161" s="11"/>
      <c r="E161" s="11"/>
      <c r="F161" s="11"/>
      <c r="H161" s="19"/>
      <c r="M161" s="21"/>
      <c r="N161" s="28"/>
      <c r="O161" s="28"/>
    </row>
    <row r="162" spans="2:15" s="2" customFormat="1" x14ac:dyDescent="0.25">
      <c r="B162" s="1"/>
      <c r="C162" s="10"/>
      <c r="D162" s="11"/>
      <c r="E162" s="11"/>
      <c r="F162" s="11"/>
      <c r="H162" s="19"/>
      <c r="M162" s="21"/>
      <c r="N162" s="28"/>
      <c r="O162" s="28"/>
    </row>
    <row r="163" spans="2:15" s="2" customFormat="1" x14ac:dyDescent="0.25">
      <c r="B163" s="1"/>
      <c r="C163" s="10"/>
      <c r="D163" s="11"/>
      <c r="E163" s="11"/>
      <c r="F163" s="11"/>
      <c r="H163" s="19"/>
      <c r="M163" s="21"/>
      <c r="N163" s="28"/>
      <c r="O163" s="28"/>
    </row>
    <row r="164" spans="2:15" s="2" customFormat="1" x14ac:dyDescent="0.25">
      <c r="B164" s="1"/>
      <c r="C164" s="10"/>
      <c r="D164" s="11"/>
      <c r="E164" s="11"/>
      <c r="F164" s="11"/>
      <c r="H164" s="19"/>
      <c r="M164" s="21"/>
      <c r="N164" s="28"/>
      <c r="O164" s="28"/>
    </row>
    <row r="165" spans="2:15" s="2" customFormat="1" x14ac:dyDescent="0.25">
      <c r="B165" s="1"/>
      <c r="C165" s="10"/>
      <c r="D165" s="11"/>
      <c r="E165" s="11"/>
      <c r="F165" s="11"/>
      <c r="H165" s="19"/>
      <c r="M165" s="21"/>
      <c r="N165" s="28"/>
      <c r="O165" s="28"/>
    </row>
    <row r="166" spans="2:15" s="2" customFormat="1" x14ac:dyDescent="0.25">
      <c r="B166" s="1"/>
      <c r="C166" s="10"/>
      <c r="D166" s="11"/>
      <c r="E166" s="11"/>
      <c r="F166" s="11"/>
      <c r="H166" s="19"/>
      <c r="M166" s="21"/>
      <c r="N166" s="28"/>
      <c r="O166" s="28"/>
    </row>
    <row r="167" spans="2:15" s="2" customFormat="1" x14ac:dyDescent="0.25">
      <c r="B167" s="1"/>
      <c r="C167" s="10"/>
      <c r="D167" s="11"/>
      <c r="E167" s="11"/>
      <c r="F167" s="11"/>
      <c r="H167" s="19"/>
      <c r="M167" s="21"/>
      <c r="N167" s="28"/>
      <c r="O167" s="28"/>
    </row>
    <row r="168" spans="2:15" s="2" customFormat="1" x14ac:dyDescent="0.25">
      <c r="B168" s="1"/>
      <c r="C168" s="10"/>
      <c r="D168" s="11"/>
      <c r="E168" s="11"/>
      <c r="F168" s="11"/>
      <c r="H168" s="19"/>
      <c r="M168" s="21"/>
      <c r="N168" s="28"/>
      <c r="O168" s="28"/>
    </row>
    <row r="169" spans="2:15" s="2" customFormat="1" x14ac:dyDescent="0.25">
      <c r="B169" s="1"/>
      <c r="C169" s="10"/>
      <c r="D169" s="11"/>
      <c r="E169" s="11"/>
      <c r="F169" s="11"/>
      <c r="H169" s="19"/>
      <c r="M169" s="21"/>
      <c r="N169" s="28"/>
      <c r="O169" s="28"/>
    </row>
    <row r="170" spans="2:15" s="2" customFormat="1" x14ac:dyDescent="0.25">
      <c r="B170" s="1"/>
      <c r="C170" s="10"/>
      <c r="D170" s="11"/>
      <c r="E170" s="11"/>
      <c r="F170" s="11"/>
      <c r="H170" s="19"/>
      <c r="M170" s="21"/>
      <c r="N170" s="28"/>
      <c r="O170" s="28"/>
    </row>
    <row r="171" spans="2:15" s="2" customFormat="1" x14ac:dyDescent="0.25">
      <c r="B171" s="1"/>
      <c r="C171" s="10"/>
      <c r="D171" s="11"/>
      <c r="E171" s="11"/>
      <c r="F171" s="11"/>
      <c r="H171" s="19"/>
      <c r="M171" s="21"/>
      <c r="N171" s="28"/>
      <c r="O171" s="28"/>
    </row>
    <row r="172" spans="2:15" s="2" customFormat="1" x14ac:dyDescent="0.25">
      <c r="B172" s="1"/>
      <c r="C172" s="10"/>
      <c r="D172" s="11"/>
      <c r="E172" s="11"/>
      <c r="F172" s="11"/>
      <c r="H172" s="19"/>
      <c r="M172" s="21"/>
      <c r="N172" s="28"/>
      <c r="O172" s="28"/>
    </row>
    <row r="173" spans="2:15" s="2" customFormat="1" x14ac:dyDescent="0.25">
      <c r="B173" s="1"/>
      <c r="C173" s="10"/>
      <c r="D173" s="11"/>
      <c r="E173" s="11"/>
      <c r="F173" s="11"/>
      <c r="H173" s="19"/>
      <c r="M173" s="21"/>
      <c r="N173" s="28"/>
      <c r="O173" s="28"/>
    </row>
    <row r="174" spans="2:15" s="2" customFormat="1" x14ac:dyDescent="0.25">
      <c r="B174" s="1"/>
      <c r="C174" s="10"/>
      <c r="D174" s="11"/>
      <c r="E174" s="11"/>
      <c r="F174" s="11"/>
      <c r="H174" s="19"/>
      <c r="M174" s="21"/>
      <c r="N174" s="28"/>
      <c r="O174" s="28"/>
    </row>
    <row r="175" spans="2:15" s="2" customFormat="1" x14ac:dyDescent="0.25">
      <c r="B175" s="1"/>
      <c r="C175" s="10"/>
      <c r="D175" s="11"/>
      <c r="E175" s="11"/>
      <c r="F175" s="11"/>
      <c r="H175" s="19"/>
      <c r="M175" s="21"/>
      <c r="N175" s="28"/>
      <c r="O175" s="28"/>
    </row>
    <row r="176" spans="2:15" s="2" customFormat="1" x14ac:dyDescent="0.25">
      <c r="B176" s="1"/>
      <c r="C176" s="10"/>
      <c r="D176" s="11"/>
      <c r="E176" s="11"/>
      <c r="F176" s="11"/>
      <c r="H176" s="19"/>
      <c r="M176" s="21"/>
      <c r="N176" s="28"/>
      <c r="O176" s="28"/>
    </row>
    <row r="177" spans="2:15" s="2" customFormat="1" x14ac:dyDescent="0.25">
      <c r="B177" s="1"/>
      <c r="C177" s="10"/>
      <c r="D177" s="11"/>
      <c r="E177" s="11"/>
      <c r="F177" s="11"/>
      <c r="H177" s="19"/>
      <c r="M177" s="21"/>
      <c r="N177" s="28"/>
      <c r="O177" s="28"/>
    </row>
    <row r="178" spans="2:15" s="2" customFormat="1" x14ac:dyDescent="0.25">
      <c r="B178" s="1"/>
      <c r="C178" s="10"/>
      <c r="D178" s="11"/>
      <c r="E178" s="11"/>
      <c r="F178" s="11"/>
      <c r="H178" s="19"/>
      <c r="M178" s="21"/>
      <c r="N178" s="28"/>
      <c r="O178" s="28"/>
    </row>
    <row r="179" spans="2:15" s="2" customFormat="1" x14ac:dyDescent="0.25">
      <c r="B179" s="1"/>
      <c r="C179" s="10"/>
      <c r="D179" s="11"/>
      <c r="E179" s="11"/>
      <c r="F179" s="11"/>
      <c r="H179" s="19"/>
      <c r="M179" s="21"/>
      <c r="N179" s="28"/>
      <c r="O179" s="28"/>
    </row>
    <row r="180" spans="2:15" s="2" customFormat="1" x14ac:dyDescent="0.25">
      <c r="B180" s="1"/>
      <c r="C180" s="10"/>
      <c r="D180" s="11"/>
      <c r="E180" s="11"/>
      <c r="F180" s="11"/>
      <c r="H180" s="19"/>
      <c r="M180" s="21"/>
      <c r="N180" s="28"/>
      <c r="O180" s="28"/>
    </row>
    <row r="181" spans="2:15" s="2" customFormat="1" x14ac:dyDescent="0.25">
      <c r="B181" s="1"/>
      <c r="C181" s="10"/>
      <c r="D181" s="11"/>
      <c r="E181" s="11"/>
      <c r="F181" s="11"/>
      <c r="H181" s="19"/>
      <c r="M181" s="21"/>
      <c r="N181" s="28"/>
      <c r="O181" s="28"/>
    </row>
    <row r="182" spans="2:15" s="2" customFormat="1" x14ac:dyDescent="0.25">
      <c r="B182" s="1"/>
      <c r="C182" s="10"/>
      <c r="D182" s="11"/>
      <c r="E182" s="11"/>
      <c r="F182" s="11"/>
      <c r="H182" s="19"/>
      <c r="M182" s="21"/>
      <c r="N182" s="28"/>
      <c r="O182" s="28"/>
    </row>
    <row r="183" spans="2:15" s="2" customFormat="1" x14ac:dyDescent="0.25">
      <c r="B183" s="1"/>
      <c r="C183" s="10"/>
      <c r="D183" s="11"/>
      <c r="E183" s="11"/>
      <c r="F183" s="11"/>
      <c r="H183" s="19"/>
      <c r="M183" s="21"/>
      <c r="N183" s="28"/>
      <c r="O183" s="28"/>
    </row>
    <row r="184" spans="2:15" s="2" customFormat="1" x14ac:dyDescent="0.25">
      <c r="B184" s="1"/>
      <c r="C184" s="10"/>
      <c r="D184" s="11"/>
      <c r="E184" s="11"/>
      <c r="F184" s="11"/>
      <c r="H184" s="19"/>
      <c r="M184" s="21"/>
      <c r="N184" s="28"/>
      <c r="O184" s="28"/>
    </row>
    <row r="185" spans="2:15" s="2" customFormat="1" x14ac:dyDescent="0.25">
      <c r="B185" s="1"/>
      <c r="C185" s="10"/>
      <c r="D185" s="11"/>
      <c r="E185" s="11"/>
      <c r="F185" s="11"/>
      <c r="H185" s="19"/>
      <c r="M185" s="21"/>
      <c r="N185" s="28"/>
      <c r="O185" s="28"/>
    </row>
    <row r="186" spans="2:15" s="2" customFormat="1" x14ac:dyDescent="0.25">
      <c r="B186" s="1"/>
      <c r="C186" s="10"/>
      <c r="D186" s="11"/>
      <c r="E186" s="11"/>
      <c r="F186" s="11"/>
      <c r="H186" s="19"/>
      <c r="M186" s="21"/>
      <c r="N186" s="28"/>
      <c r="O186" s="28"/>
    </row>
    <row r="187" spans="2:15" s="2" customFormat="1" x14ac:dyDescent="0.25">
      <c r="B187" s="1"/>
      <c r="C187" s="10"/>
      <c r="D187" s="11"/>
      <c r="E187" s="11"/>
      <c r="F187" s="11"/>
      <c r="H187" s="19"/>
      <c r="M187" s="21"/>
      <c r="N187" s="28"/>
      <c r="O187" s="28"/>
    </row>
    <row r="188" spans="2:15" s="2" customFormat="1" x14ac:dyDescent="0.25">
      <c r="B188" s="1"/>
      <c r="C188" s="10"/>
      <c r="D188" s="11"/>
      <c r="E188" s="11"/>
      <c r="F188" s="11"/>
      <c r="H188" s="19"/>
      <c r="M188" s="21"/>
      <c r="N188" s="28"/>
      <c r="O188" s="28"/>
    </row>
    <row r="189" spans="2:15" s="2" customFormat="1" x14ac:dyDescent="0.25">
      <c r="B189" s="1"/>
      <c r="C189" s="10"/>
      <c r="D189" s="11"/>
      <c r="E189" s="11"/>
      <c r="F189" s="11"/>
      <c r="H189" s="19"/>
      <c r="M189" s="21"/>
      <c r="N189" s="28"/>
      <c r="O189" s="28"/>
    </row>
    <row r="190" spans="2:15" s="2" customFormat="1" x14ac:dyDescent="0.25">
      <c r="B190" s="1"/>
      <c r="C190" s="10"/>
      <c r="D190" s="11"/>
      <c r="E190" s="11"/>
      <c r="F190" s="11"/>
      <c r="H190" s="19"/>
      <c r="M190" s="21"/>
      <c r="N190" s="28"/>
      <c r="O190" s="28"/>
    </row>
    <row r="191" spans="2:15" s="2" customFormat="1" x14ac:dyDescent="0.25">
      <c r="B191" s="1"/>
      <c r="C191" s="10"/>
      <c r="D191" s="11"/>
      <c r="E191" s="11"/>
      <c r="F191" s="11"/>
      <c r="H191" s="19"/>
      <c r="M191" s="21"/>
      <c r="N191" s="28"/>
      <c r="O191" s="28"/>
    </row>
    <row r="192" spans="2:15" s="2" customFormat="1" x14ac:dyDescent="0.25">
      <c r="B192" s="1"/>
      <c r="C192" s="10"/>
      <c r="D192" s="11"/>
      <c r="E192" s="11"/>
      <c r="F192" s="11"/>
      <c r="H192" s="19"/>
      <c r="M192" s="21"/>
      <c r="N192" s="28"/>
      <c r="O192" s="28"/>
    </row>
    <row r="193" spans="2:15" s="2" customFormat="1" x14ac:dyDescent="0.25">
      <c r="B193" s="1"/>
      <c r="C193" s="10"/>
      <c r="D193" s="11"/>
      <c r="E193" s="11"/>
      <c r="F193" s="11"/>
      <c r="H193" s="19"/>
      <c r="M193" s="21"/>
      <c r="N193" s="28"/>
      <c r="O193" s="28"/>
    </row>
    <row r="194" spans="2:15" s="2" customFormat="1" x14ac:dyDescent="0.25">
      <c r="B194" s="1"/>
      <c r="C194" s="10"/>
      <c r="D194" s="11"/>
      <c r="E194" s="11"/>
      <c r="F194" s="11"/>
      <c r="H194" s="19"/>
      <c r="M194" s="21"/>
      <c r="N194" s="28"/>
      <c r="O194" s="28"/>
    </row>
    <row r="195" spans="2:15" s="2" customFormat="1" x14ac:dyDescent="0.25">
      <c r="B195" s="1"/>
      <c r="C195" s="10"/>
      <c r="D195" s="11"/>
      <c r="E195" s="11"/>
      <c r="F195" s="11"/>
      <c r="H195" s="19"/>
      <c r="M195" s="21"/>
      <c r="N195" s="28"/>
      <c r="O195" s="28"/>
    </row>
    <row r="196" spans="2:15" s="2" customFormat="1" x14ac:dyDescent="0.25">
      <c r="B196" s="1"/>
      <c r="C196" s="10"/>
      <c r="D196" s="11"/>
      <c r="E196" s="11"/>
      <c r="F196" s="11"/>
      <c r="H196" s="19"/>
      <c r="M196" s="21"/>
      <c r="N196" s="28"/>
      <c r="O196" s="28"/>
    </row>
    <row r="197" spans="2:15" s="2" customFormat="1" x14ac:dyDescent="0.25">
      <c r="B197" s="1"/>
      <c r="C197" s="10"/>
      <c r="D197" s="11"/>
      <c r="E197" s="11"/>
      <c r="F197" s="11"/>
      <c r="H197" s="19"/>
      <c r="M197" s="21"/>
      <c r="N197" s="28"/>
      <c r="O197" s="28"/>
    </row>
    <row r="198" spans="2:15" s="2" customFormat="1" x14ac:dyDescent="0.25">
      <c r="B198" s="1"/>
      <c r="C198" s="10"/>
      <c r="D198" s="11"/>
      <c r="E198" s="11"/>
      <c r="F198" s="11"/>
      <c r="H198" s="19"/>
      <c r="M198" s="21"/>
      <c r="N198" s="28"/>
      <c r="O198" s="28"/>
    </row>
    <row r="199" spans="2:15" s="2" customFormat="1" x14ac:dyDescent="0.25">
      <c r="B199" s="1"/>
      <c r="C199" s="10"/>
      <c r="D199" s="11"/>
      <c r="E199" s="11"/>
      <c r="F199" s="11"/>
      <c r="H199" s="19"/>
      <c r="M199" s="21"/>
      <c r="N199" s="28"/>
      <c r="O199" s="28"/>
    </row>
    <row r="200" spans="2:15" s="2" customFormat="1" x14ac:dyDescent="0.25">
      <c r="B200" s="1"/>
      <c r="C200" s="10"/>
      <c r="D200" s="11"/>
      <c r="E200" s="11"/>
      <c r="F200" s="11"/>
      <c r="H200" s="19"/>
      <c r="M200" s="21"/>
      <c r="N200" s="28"/>
      <c r="O200" s="28"/>
    </row>
    <row r="201" spans="2:15" s="2" customFormat="1" x14ac:dyDescent="0.25">
      <c r="B201" s="1"/>
      <c r="C201" s="10"/>
      <c r="D201" s="11"/>
      <c r="E201" s="11"/>
      <c r="F201" s="11"/>
      <c r="H201" s="19"/>
      <c r="M201" s="21"/>
      <c r="N201" s="28"/>
      <c r="O201" s="28"/>
    </row>
    <row r="202" spans="2:15" s="2" customFormat="1" x14ac:dyDescent="0.25">
      <c r="B202" s="1"/>
      <c r="C202" s="10"/>
      <c r="D202" s="11"/>
      <c r="E202" s="11"/>
      <c r="F202" s="11"/>
      <c r="H202" s="19"/>
      <c r="M202" s="21"/>
      <c r="N202" s="28"/>
      <c r="O202" s="28"/>
    </row>
    <row r="203" spans="2:15" s="2" customFormat="1" x14ac:dyDescent="0.25">
      <c r="B203" s="1"/>
      <c r="C203" s="10"/>
      <c r="D203" s="11"/>
      <c r="E203" s="11"/>
      <c r="F203" s="11"/>
      <c r="H203" s="19"/>
      <c r="M203" s="21"/>
      <c r="N203" s="28"/>
      <c r="O203" s="28"/>
    </row>
    <row r="204" spans="2:15" s="2" customFormat="1" x14ac:dyDescent="0.25">
      <c r="B204" s="1"/>
      <c r="C204" s="10"/>
      <c r="D204" s="11"/>
      <c r="E204" s="11"/>
      <c r="F204" s="11"/>
      <c r="H204" s="19"/>
      <c r="M204" s="21"/>
      <c r="N204" s="28"/>
      <c r="O204" s="28"/>
    </row>
    <row r="205" spans="2:15" s="2" customFormat="1" x14ac:dyDescent="0.25">
      <c r="B205" s="1"/>
      <c r="C205" s="10"/>
      <c r="D205" s="11"/>
      <c r="E205" s="11"/>
      <c r="F205" s="11"/>
      <c r="H205" s="19"/>
      <c r="M205" s="21"/>
      <c r="N205" s="28"/>
      <c r="O205" s="28"/>
    </row>
    <row r="206" spans="2:15" s="2" customFormat="1" x14ac:dyDescent="0.25">
      <c r="B206" s="1"/>
      <c r="C206" s="10"/>
      <c r="D206" s="11"/>
      <c r="E206" s="11"/>
      <c r="F206" s="11"/>
      <c r="H206" s="19"/>
      <c r="M206" s="21"/>
      <c r="N206" s="28"/>
      <c r="O206" s="28"/>
    </row>
    <row r="207" spans="2:15" s="2" customFormat="1" x14ac:dyDescent="0.25">
      <c r="B207" s="1"/>
      <c r="C207" s="10"/>
      <c r="D207" s="11"/>
      <c r="E207" s="11"/>
      <c r="F207" s="11"/>
      <c r="H207" s="19"/>
      <c r="M207" s="21"/>
      <c r="N207" s="28"/>
      <c r="O207" s="28"/>
    </row>
    <row r="208" spans="2:15" s="2" customFormat="1" x14ac:dyDescent="0.25">
      <c r="B208" s="1"/>
      <c r="C208" s="10"/>
      <c r="D208" s="11"/>
      <c r="E208" s="11"/>
      <c r="F208" s="11"/>
      <c r="H208" s="19"/>
      <c r="M208" s="21"/>
      <c r="N208" s="28"/>
      <c r="O208" s="28"/>
    </row>
    <row r="209" spans="2:15" s="2" customFormat="1" x14ac:dyDescent="0.25">
      <c r="B209" s="1"/>
      <c r="C209" s="10"/>
      <c r="D209" s="11"/>
      <c r="E209" s="11"/>
      <c r="F209" s="11"/>
      <c r="H209" s="19"/>
      <c r="M209" s="21"/>
      <c r="N209" s="28"/>
      <c r="O209" s="28"/>
    </row>
    <row r="210" spans="2:15" s="2" customFormat="1" x14ac:dyDescent="0.25">
      <c r="B210" s="1"/>
      <c r="C210" s="10"/>
      <c r="D210" s="11"/>
      <c r="E210" s="11"/>
      <c r="F210" s="11"/>
      <c r="H210" s="19"/>
      <c r="M210" s="21"/>
      <c r="N210" s="28"/>
      <c r="O210" s="28"/>
    </row>
    <row r="211" spans="2:15" s="2" customFormat="1" x14ac:dyDescent="0.25">
      <c r="B211" s="1"/>
      <c r="C211" s="10"/>
      <c r="D211" s="11"/>
      <c r="E211" s="11"/>
      <c r="F211" s="11"/>
      <c r="H211" s="19"/>
      <c r="M211" s="21"/>
      <c r="N211" s="28"/>
      <c r="O211" s="28"/>
    </row>
    <row r="212" spans="2:15" s="2" customFormat="1" x14ac:dyDescent="0.25">
      <c r="B212" s="1"/>
      <c r="C212" s="10"/>
      <c r="D212" s="11"/>
      <c r="E212" s="11"/>
      <c r="F212" s="11"/>
      <c r="H212" s="19"/>
      <c r="M212" s="21"/>
      <c r="N212" s="28"/>
      <c r="O212" s="28"/>
    </row>
    <row r="213" spans="2:15" s="2" customFormat="1" x14ac:dyDescent="0.25">
      <c r="B213" s="1"/>
      <c r="C213" s="10"/>
      <c r="D213" s="11"/>
      <c r="E213" s="11"/>
      <c r="F213" s="11"/>
      <c r="H213" s="19"/>
      <c r="M213" s="21"/>
      <c r="N213" s="28"/>
      <c r="O213" s="28"/>
    </row>
    <row r="214" spans="2:15" s="2" customFormat="1" x14ac:dyDescent="0.25">
      <c r="B214" s="1"/>
      <c r="C214" s="10"/>
      <c r="D214" s="11"/>
      <c r="E214" s="11"/>
      <c r="F214" s="11"/>
      <c r="H214" s="19"/>
      <c r="M214" s="21"/>
      <c r="N214" s="28"/>
      <c r="O214" s="28"/>
    </row>
    <row r="215" spans="2:15" s="2" customFormat="1" x14ac:dyDescent="0.25">
      <c r="B215" s="1"/>
      <c r="C215" s="10"/>
      <c r="D215" s="11"/>
      <c r="E215" s="11"/>
      <c r="F215" s="11"/>
      <c r="H215" s="19"/>
      <c r="M215" s="21"/>
      <c r="N215" s="28"/>
      <c r="O215" s="28"/>
    </row>
    <row r="216" spans="2:15" s="2" customFormat="1" x14ac:dyDescent="0.25">
      <c r="B216" s="1"/>
      <c r="C216" s="10"/>
      <c r="D216" s="11"/>
      <c r="E216" s="11"/>
      <c r="F216" s="11"/>
      <c r="H216" s="19"/>
      <c r="M216" s="21"/>
      <c r="N216" s="28"/>
      <c r="O216" s="28"/>
    </row>
    <row r="217" spans="2:15" s="2" customFormat="1" x14ac:dyDescent="0.25">
      <c r="B217" s="1"/>
      <c r="C217" s="10"/>
      <c r="D217" s="11"/>
      <c r="E217" s="11"/>
      <c r="F217" s="11"/>
      <c r="H217" s="19"/>
      <c r="M217" s="21"/>
      <c r="N217" s="28"/>
      <c r="O217" s="28"/>
    </row>
    <row r="218" spans="2:15" s="2" customFormat="1" x14ac:dyDescent="0.25">
      <c r="B218" s="1"/>
      <c r="C218" s="10"/>
      <c r="D218" s="11"/>
      <c r="E218" s="11"/>
      <c r="F218" s="11"/>
      <c r="H218" s="19"/>
      <c r="M218" s="21"/>
      <c r="N218" s="28"/>
      <c r="O218" s="28"/>
    </row>
    <row r="219" spans="2:15" s="2" customFormat="1" x14ac:dyDescent="0.25">
      <c r="B219" s="1"/>
      <c r="C219" s="10"/>
      <c r="D219" s="11"/>
      <c r="E219" s="11"/>
      <c r="F219" s="11"/>
      <c r="H219" s="19"/>
      <c r="M219" s="21"/>
      <c r="N219" s="28"/>
      <c r="O219" s="28"/>
    </row>
    <row r="220" spans="2:15" s="2" customFormat="1" x14ac:dyDescent="0.25">
      <c r="B220" s="1"/>
      <c r="C220" s="10"/>
      <c r="D220" s="11"/>
      <c r="E220" s="11"/>
      <c r="F220" s="11"/>
      <c r="H220" s="19"/>
      <c r="M220" s="21"/>
      <c r="N220" s="28"/>
      <c r="O220" s="28"/>
    </row>
    <row r="221" spans="2:15" s="2" customFormat="1" x14ac:dyDescent="0.25">
      <c r="B221" s="1"/>
      <c r="C221" s="10"/>
      <c r="D221" s="11"/>
      <c r="E221" s="11"/>
      <c r="F221" s="11"/>
      <c r="H221" s="19"/>
      <c r="M221" s="21"/>
      <c r="N221" s="28"/>
      <c r="O221" s="28"/>
    </row>
    <row r="222" spans="2:15" s="2" customFormat="1" x14ac:dyDescent="0.25">
      <c r="B222" s="1"/>
      <c r="C222" s="10"/>
      <c r="D222" s="11"/>
      <c r="E222" s="11"/>
      <c r="F222" s="11"/>
      <c r="H222" s="19"/>
      <c r="M222" s="21"/>
      <c r="N222" s="28"/>
      <c r="O222" s="28"/>
    </row>
    <row r="223" spans="2:15" s="2" customFormat="1" x14ac:dyDescent="0.25">
      <c r="B223" s="1"/>
      <c r="C223" s="10"/>
      <c r="D223" s="11"/>
      <c r="E223" s="11"/>
      <c r="F223" s="11"/>
      <c r="H223" s="19"/>
      <c r="M223" s="21"/>
      <c r="N223" s="28"/>
      <c r="O223" s="28"/>
    </row>
    <row r="224" spans="2:15" s="2" customFormat="1" x14ac:dyDescent="0.25">
      <c r="B224" s="1"/>
      <c r="C224" s="10"/>
      <c r="D224" s="11"/>
      <c r="E224" s="11"/>
      <c r="F224" s="11"/>
      <c r="H224" s="19"/>
      <c r="M224" s="21"/>
      <c r="N224" s="28"/>
      <c r="O224" s="28"/>
    </row>
    <row r="225" spans="2:15" s="2" customFormat="1" x14ac:dyDescent="0.25">
      <c r="B225" s="1"/>
      <c r="C225" s="10"/>
      <c r="D225" s="11"/>
      <c r="E225" s="11"/>
      <c r="F225" s="11"/>
      <c r="H225" s="19"/>
      <c r="M225" s="21"/>
      <c r="N225" s="28"/>
      <c r="O225" s="28"/>
    </row>
    <row r="226" spans="2:15" s="2" customFormat="1" x14ac:dyDescent="0.25">
      <c r="B226" s="1"/>
      <c r="C226" s="10"/>
      <c r="D226" s="11"/>
      <c r="E226" s="11"/>
      <c r="F226" s="11"/>
      <c r="H226" s="19"/>
      <c r="M226" s="21"/>
      <c r="N226" s="28"/>
      <c r="O226" s="28"/>
    </row>
    <row r="227" spans="2:15" s="2" customFormat="1" x14ac:dyDescent="0.25">
      <c r="B227" s="1"/>
      <c r="C227" s="10"/>
      <c r="D227" s="11"/>
      <c r="E227" s="11"/>
      <c r="F227" s="11"/>
      <c r="H227" s="19"/>
      <c r="M227" s="21"/>
      <c r="N227" s="28"/>
      <c r="O227" s="28"/>
    </row>
    <row r="228" spans="2:15" s="2" customFormat="1" x14ac:dyDescent="0.25">
      <c r="B228" s="1"/>
      <c r="C228" s="10"/>
      <c r="D228" s="11"/>
      <c r="E228" s="11"/>
      <c r="F228" s="11"/>
      <c r="H228" s="19"/>
      <c r="M228" s="21"/>
      <c r="N228" s="28"/>
      <c r="O228" s="28"/>
    </row>
    <row r="229" spans="2:15" s="2" customFormat="1" x14ac:dyDescent="0.25">
      <c r="B229" s="1"/>
      <c r="C229" s="10"/>
      <c r="D229" s="11"/>
      <c r="E229" s="11"/>
      <c r="F229" s="11"/>
      <c r="H229" s="19"/>
      <c r="M229" s="21"/>
      <c r="N229" s="28"/>
      <c r="O229" s="28"/>
    </row>
    <row r="230" spans="2:15" s="2" customFormat="1" x14ac:dyDescent="0.25">
      <c r="B230" s="1"/>
      <c r="C230" s="10"/>
      <c r="D230" s="11"/>
      <c r="E230" s="11"/>
      <c r="F230" s="11"/>
      <c r="H230" s="19"/>
      <c r="M230" s="21"/>
      <c r="N230" s="28"/>
      <c r="O230" s="28"/>
    </row>
    <row r="231" spans="2:15" s="2" customFormat="1" x14ac:dyDescent="0.25">
      <c r="B231" s="1"/>
      <c r="C231" s="10"/>
      <c r="D231" s="11"/>
      <c r="E231" s="11"/>
      <c r="F231" s="11"/>
      <c r="H231" s="19"/>
      <c r="M231" s="21"/>
      <c r="N231" s="28"/>
      <c r="O231" s="28"/>
    </row>
    <row r="232" spans="2:15" s="2" customFormat="1" x14ac:dyDescent="0.25">
      <c r="B232" s="1"/>
      <c r="C232" s="10"/>
      <c r="D232" s="11"/>
      <c r="E232" s="11"/>
      <c r="F232" s="11"/>
      <c r="H232" s="19"/>
      <c r="M232" s="21"/>
      <c r="N232" s="28"/>
      <c r="O232" s="28"/>
    </row>
    <row r="233" spans="2:15" s="2" customFormat="1" x14ac:dyDescent="0.25">
      <c r="B233" s="1"/>
      <c r="C233" s="10"/>
      <c r="D233" s="11"/>
      <c r="E233" s="11"/>
      <c r="F233" s="11"/>
      <c r="H233" s="19"/>
      <c r="M233" s="21"/>
      <c r="N233" s="28"/>
      <c r="O233" s="28"/>
    </row>
    <row r="234" spans="2:15" s="2" customFormat="1" x14ac:dyDescent="0.25">
      <c r="B234" s="1"/>
      <c r="C234" s="10"/>
      <c r="D234" s="11"/>
      <c r="E234" s="11"/>
      <c r="F234" s="11"/>
      <c r="H234" s="19"/>
      <c r="M234" s="21"/>
      <c r="N234" s="28"/>
      <c r="O234" s="28"/>
    </row>
    <row r="235" spans="2:15" s="2" customFormat="1" x14ac:dyDescent="0.25">
      <c r="B235" s="1"/>
      <c r="C235" s="10"/>
      <c r="D235" s="11"/>
      <c r="E235" s="11"/>
      <c r="F235" s="11"/>
      <c r="H235" s="19"/>
      <c r="M235" s="21"/>
      <c r="N235" s="28"/>
      <c r="O235" s="28"/>
    </row>
    <row r="236" spans="2:15" s="2" customFormat="1" x14ac:dyDescent="0.25">
      <c r="B236" s="1"/>
      <c r="C236" s="10"/>
      <c r="D236" s="11"/>
      <c r="E236" s="11"/>
      <c r="F236" s="11"/>
      <c r="H236" s="19"/>
      <c r="M236" s="21"/>
      <c r="N236" s="28"/>
      <c r="O236" s="28"/>
    </row>
    <row r="237" spans="2:15" s="2" customFormat="1" x14ac:dyDescent="0.25">
      <c r="B237" s="1"/>
      <c r="C237" s="10"/>
      <c r="D237" s="11"/>
      <c r="E237" s="11"/>
      <c r="F237" s="11"/>
      <c r="H237" s="19"/>
      <c r="M237" s="21"/>
      <c r="N237" s="28"/>
      <c r="O237" s="28"/>
    </row>
    <row r="238" spans="2:15" s="2" customFormat="1" x14ac:dyDescent="0.25">
      <c r="B238" s="1"/>
      <c r="C238" s="10"/>
      <c r="D238" s="11"/>
      <c r="E238" s="11"/>
      <c r="F238" s="11"/>
      <c r="H238" s="19"/>
      <c r="M238" s="21"/>
      <c r="N238" s="28"/>
      <c r="O238" s="28"/>
    </row>
    <row r="239" spans="2:15" s="2" customFormat="1" x14ac:dyDescent="0.25">
      <c r="B239" s="1"/>
      <c r="C239" s="10"/>
      <c r="D239" s="11"/>
      <c r="E239" s="11"/>
      <c r="F239" s="11"/>
      <c r="H239" s="19"/>
      <c r="M239" s="21"/>
      <c r="N239" s="28"/>
      <c r="O239" s="28"/>
    </row>
    <row r="240" spans="2:15" s="2" customFormat="1" x14ac:dyDescent="0.25">
      <c r="B240" s="1"/>
      <c r="C240" s="10"/>
      <c r="D240" s="11"/>
      <c r="E240" s="11"/>
      <c r="F240" s="11"/>
      <c r="H240" s="19"/>
      <c r="M240" s="21"/>
      <c r="N240" s="28"/>
      <c r="O240" s="28"/>
    </row>
    <row r="241" spans="2:15" s="2" customFormat="1" x14ac:dyDescent="0.25">
      <c r="B241" s="1"/>
      <c r="C241" s="10"/>
      <c r="D241" s="11"/>
      <c r="E241" s="11"/>
      <c r="F241" s="11"/>
      <c r="H241" s="19"/>
      <c r="M241" s="21"/>
      <c r="N241" s="28"/>
      <c r="O241" s="28"/>
    </row>
    <row r="242" spans="2:15" s="2" customFormat="1" x14ac:dyDescent="0.25">
      <c r="B242" s="1"/>
      <c r="C242" s="10"/>
      <c r="D242" s="11"/>
      <c r="E242" s="11"/>
      <c r="F242" s="11"/>
      <c r="H242" s="19"/>
      <c r="M242" s="21"/>
      <c r="N242" s="28"/>
      <c r="O242" s="28"/>
    </row>
    <row r="243" spans="2:15" s="2" customFormat="1" x14ac:dyDescent="0.25">
      <c r="B243" s="1"/>
      <c r="C243" s="10"/>
      <c r="D243" s="11"/>
      <c r="E243" s="11"/>
      <c r="F243" s="11"/>
      <c r="H243" s="19"/>
      <c r="M243" s="21"/>
      <c r="N243" s="28"/>
      <c r="O243" s="28"/>
    </row>
    <row r="244" spans="2:15" s="2" customFormat="1" x14ac:dyDescent="0.25">
      <c r="B244" s="1"/>
      <c r="C244" s="10"/>
      <c r="D244" s="11"/>
      <c r="E244" s="11"/>
      <c r="F244" s="11"/>
      <c r="H244" s="19"/>
      <c r="M244" s="21"/>
      <c r="N244" s="28"/>
      <c r="O244" s="28"/>
    </row>
    <row r="245" spans="2:15" s="2" customFormat="1" x14ac:dyDescent="0.25">
      <c r="B245" s="1"/>
      <c r="C245" s="10"/>
      <c r="D245" s="11"/>
      <c r="E245" s="11"/>
      <c r="F245" s="11"/>
      <c r="H245" s="19"/>
      <c r="M245" s="21"/>
      <c r="N245" s="28"/>
      <c r="O245" s="28"/>
    </row>
    <row r="246" spans="2:15" s="2" customFormat="1" x14ac:dyDescent="0.25">
      <c r="B246" s="1"/>
      <c r="C246" s="10"/>
      <c r="D246" s="11"/>
      <c r="E246" s="11"/>
      <c r="F246" s="11"/>
      <c r="H246" s="19"/>
      <c r="M246" s="21"/>
      <c r="N246" s="28"/>
      <c r="O246" s="28"/>
    </row>
    <row r="247" spans="2:15" s="2" customFormat="1" x14ac:dyDescent="0.25">
      <c r="B247" s="1"/>
      <c r="C247" s="10"/>
      <c r="D247" s="11"/>
      <c r="E247" s="11"/>
      <c r="F247" s="11"/>
      <c r="H247" s="19"/>
      <c r="M247" s="21"/>
      <c r="N247" s="28"/>
      <c r="O247" s="28"/>
    </row>
    <row r="248" spans="2:15" s="2" customFormat="1" x14ac:dyDescent="0.25">
      <c r="B248" s="1"/>
      <c r="C248" s="10"/>
      <c r="D248" s="11"/>
      <c r="E248" s="11"/>
      <c r="F248" s="11"/>
      <c r="H248" s="19"/>
      <c r="M248" s="21"/>
      <c r="N248" s="28"/>
      <c r="O248" s="28"/>
    </row>
    <row r="249" spans="2:15" s="2" customFormat="1" x14ac:dyDescent="0.25">
      <c r="B249" s="1"/>
      <c r="C249" s="10"/>
      <c r="D249" s="11"/>
      <c r="E249" s="11"/>
      <c r="F249" s="11"/>
      <c r="H249" s="19"/>
      <c r="M249" s="21"/>
      <c r="N249" s="28"/>
      <c r="O249" s="28"/>
    </row>
    <row r="250" spans="2:15" s="2" customFormat="1" x14ac:dyDescent="0.25">
      <c r="B250" s="1"/>
      <c r="C250" s="10"/>
      <c r="D250" s="11"/>
      <c r="E250" s="11"/>
      <c r="F250" s="11"/>
      <c r="H250" s="19"/>
      <c r="M250" s="21"/>
      <c r="N250" s="28"/>
      <c r="O250" s="28"/>
    </row>
    <row r="251" spans="2:15" s="2" customFormat="1" x14ac:dyDescent="0.25">
      <c r="B251" s="1"/>
      <c r="C251" s="10"/>
      <c r="D251" s="11"/>
      <c r="E251" s="11"/>
      <c r="F251" s="11"/>
      <c r="H251" s="19"/>
      <c r="M251" s="21"/>
      <c r="N251" s="28"/>
      <c r="O251" s="28"/>
    </row>
    <row r="252" spans="2:15" s="2" customFormat="1" x14ac:dyDescent="0.25">
      <c r="B252" s="1"/>
      <c r="C252" s="10"/>
      <c r="D252" s="11"/>
      <c r="E252" s="11"/>
      <c r="F252" s="11"/>
      <c r="H252" s="19"/>
      <c r="M252" s="21"/>
      <c r="N252" s="28"/>
      <c r="O252" s="28"/>
    </row>
    <row r="253" spans="2:15" s="2" customFormat="1" x14ac:dyDescent="0.25">
      <c r="B253" s="1"/>
      <c r="C253" s="10"/>
      <c r="D253" s="11"/>
      <c r="E253" s="11"/>
      <c r="F253" s="11"/>
      <c r="H253" s="19"/>
      <c r="M253" s="21"/>
      <c r="N253" s="28"/>
      <c r="O253" s="28"/>
    </row>
    <row r="254" spans="2:15" s="2" customFormat="1" x14ac:dyDescent="0.25">
      <c r="B254" s="1"/>
      <c r="C254" s="10"/>
      <c r="D254" s="11"/>
      <c r="E254" s="11"/>
      <c r="F254" s="11"/>
      <c r="H254" s="19"/>
      <c r="M254" s="21"/>
      <c r="N254" s="28"/>
      <c r="O254" s="28"/>
    </row>
    <row r="255" spans="2:15" s="2" customFormat="1" x14ac:dyDescent="0.25">
      <c r="B255" s="1"/>
      <c r="C255" s="10"/>
      <c r="D255" s="11"/>
      <c r="E255" s="11"/>
      <c r="F255" s="11"/>
      <c r="H255" s="19"/>
      <c r="M255" s="21"/>
      <c r="N255" s="28"/>
      <c r="O255" s="28"/>
    </row>
    <row r="256" spans="2:15" s="2" customFormat="1" x14ac:dyDescent="0.25">
      <c r="B256" s="1"/>
      <c r="C256" s="10"/>
      <c r="D256" s="11"/>
      <c r="E256" s="11"/>
      <c r="F256" s="11"/>
      <c r="H256" s="19"/>
      <c r="M256" s="21"/>
      <c r="N256" s="28"/>
      <c r="O256" s="28"/>
    </row>
    <row r="257" spans="2:15" s="2" customFormat="1" x14ac:dyDescent="0.25">
      <c r="B257" s="1"/>
      <c r="C257" s="10"/>
      <c r="D257" s="11"/>
      <c r="E257" s="11"/>
      <c r="F257" s="11"/>
      <c r="H257" s="19"/>
      <c r="M257" s="21"/>
      <c r="N257" s="28"/>
      <c r="O257" s="28"/>
    </row>
    <row r="258" spans="2:15" s="2" customFormat="1" x14ac:dyDescent="0.25">
      <c r="B258" s="1"/>
      <c r="C258" s="10"/>
      <c r="D258" s="11"/>
      <c r="E258" s="11"/>
      <c r="F258" s="11"/>
      <c r="H258" s="19"/>
      <c r="M258" s="21"/>
      <c r="N258" s="28"/>
      <c r="O258" s="28"/>
    </row>
    <row r="259" spans="2:15" s="2" customFormat="1" x14ac:dyDescent="0.25">
      <c r="B259" s="1"/>
      <c r="C259" s="10"/>
      <c r="D259" s="11"/>
      <c r="E259" s="11"/>
      <c r="F259" s="11"/>
      <c r="H259" s="19"/>
      <c r="M259" s="21"/>
      <c r="N259" s="28"/>
      <c r="O259" s="28"/>
    </row>
    <row r="260" spans="2:15" s="2" customFormat="1" x14ac:dyDescent="0.25">
      <c r="B260" s="1"/>
      <c r="C260" s="10"/>
      <c r="D260" s="11"/>
      <c r="E260" s="11"/>
      <c r="F260" s="11"/>
      <c r="H260" s="19"/>
      <c r="M260" s="21"/>
      <c r="N260" s="28"/>
      <c r="O260" s="28"/>
    </row>
    <row r="261" spans="2:15" s="2" customFormat="1" x14ac:dyDescent="0.25">
      <c r="B261" s="1"/>
      <c r="C261" s="10"/>
      <c r="D261" s="11"/>
      <c r="E261" s="11"/>
      <c r="F261" s="11"/>
      <c r="H261" s="19"/>
      <c r="M261" s="21"/>
      <c r="N261" s="28"/>
      <c r="O261" s="28"/>
    </row>
    <row r="262" spans="2:15" s="2" customFormat="1" x14ac:dyDescent="0.25">
      <c r="B262" s="1"/>
      <c r="C262" s="10"/>
      <c r="D262" s="11"/>
      <c r="E262" s="11"/>
      <c r="F262" s="11"/>
      <c r="H262" s="19"/>
      <c r="M262" s="21"/>
      <c r="N262" s="28"/>
      <c r="O262" s="28"/>
    </row>
    <row r="263" spans="2:15" s="2" customFormat="1" x14ac:dyDescent="0.25">
      <c r="B263" s="1"/>
      <c r="C263" s="10"/>
      <c r="D263" s="11"/>
      <c r="E263" s="11"/>
      <c r="F263" s="11"/>
      <c r="H263" s="19"/>
      <c r="M263" s="21"/>
      <c r="N263" s="28"/>
      <c r="O263" s="28"/>
    </row>
    <row r="264" spans="2:15" s="2" customFormat="1" x14ac:dyDescent="0.25">
      <c r="B264" s="1"/>
      <c r="C264" s="10"/>
      <c r="D264" s="11"/>
      <c r="E264" s="11"/>
      <c r="F264" s="11"/>
      <c r="H264" s="19"/>
      <c r="M264" s="21"/>
      <c r="N264" s="28"/>
      <c r="O264" s="28"/>
    </row>
    <row r="265" spans="2:15" s="2" customFormat="1" x14ac:dyDescent="0.25">
      <c r="B265" s="1"/>
      <c r="C265" s="10"/>
      <c r="D265" s="11"/>
      <c r="E265" s="11"/>
      <c r="F265" s="11"/>
      <c r="H265" s="19"/>
      <c r="M265" s="21"/>
      <c r="N265" s="28"/>
      <c r="O265" s="28"/>
    </row>
    <row r="266" spans="2:15" s="2" customFormat="1" x14ac:dyDescent="0.25">
      <c r="B266" s="1"/>
      <c r="C266" s="10"/>
      <c r="D266" s="11"/>
      <c r="E266" s="11"/>
      <c r="F266" s="11"/>
      <c r="H266" s="19"/>
      <c r="M266" s="21"/>
      <c r="N266" s="28"/>
      <c r="O266" s="28"/>
    </row>
    <row r="267" spans="2:15" s="2" customFormat="1" x14ac:dyDescent="0.25">
      <c r="B267" s="1"/>
      <c r="C267" s="10"/>
      <c r="D267" s="11"/>
      <c r="E267" s="11"/>
      <c r="F267" s="11"/>
      <c r="H267" s="19"/>
      <c r="M267" s="21"/>
      <c r="N267" s="28"/>
      <c r="O267" s="28"/>
    </row>
    <row r="268" spans="2:15" s="2" customFormat="1" x14ac:dyDescent="0.25">
      <c r="B268" s="1"/>
      <c r="C268" s="10"/>
      <c r="D268" s="11"/>
      <c r="E268" s="11"/>
      <c r="F268" s="11"/>
      <c r="H268" s="19"/>
      <c r="M268" s="21"/>
      <c r="N268" s="28"/>
      <c r="O268" s="28"/>
    </row>
    <row r="269" spans="2:15" s="2" customFormat="1" x14ac:dyDescent="0.25">
      <c r="B269" s="1"/>
      <c r="C269" s="10"/>
      <c r="D269" s="11"/>
      <c r="E269" s="11"/>
      <c r="F269" s="11"/>
      <c r="H269" s="19"/>
      <c r="M269" s="21"/>
      <c r="N269" s="28"/>
      <c r="O269" s="28"/>
    </row>
    <row r="270" spans="2:15" s="2" customFormat="1" x14ac:dyDescent="0.25">
      <c r="B270" s="1"/>
      <c r="C270" s="10"/>
      <c r="D270" s="11"/>
      <c r="E270" s="11"/>
      <c r="F270" s="11"/>
      <c r="H270" s="19"/>
      <c r="M270" s="21"/>
      <c r="N270" s="28"/>
      <c r="O270" s="28"/>
    </row>
    <row r="271" spans="2:15" s="2" customFormat="1" x14ac:dyDescent="0.25">
      <c r="B271" s="1"/>
      <c r="C271" s="10"/>
      <c r="D271" s="11"/>
      <c r="E271" s="11"/>
      <c r="F271" s="11"/>
      <c r="H271" s="19"/>
      <c r="M271" s="21"/>
      <c r="N271" s="28"/>
      <c r="O271" s="28"/>
    </row>
    <row r="272" spans="2:15" s="2" customFormat="1" x14ac:dyDescent="0.25">
      <c r="B272" s="1"/>
      <c r="C272" s="10"/>
      <c r="D272" s="11"/>
      <c r="E272" s="11"/>
      <c r="F272" s="11"/>
      <c r="H272" s="19"/>
      <c r="M272" s="21"/>
      <c r="N272" s="28"/>
      <c r="O272" s="28"/>
    </row>
    <row r="273" spans="2:15" s="2" customFormat="1" x14ac:dyDescent="0.25">
      <c r="B273" s="1"/>
      <c r="C273" s="10"/>
      <c r="D273" s="11"/>
      <c r="E273" s="11"/>
      <c r="F273" s="11"/>
      <c r="H273" s="19"/>
      <c r="M273" s="21"/>
      <c r="N273" s="28"/>
      <c r="O273" s="28"/>
    </row>
    <row r="274" spans="2:15" s="2" customFormat="1" x14ac:dyDescent="0.25">
      <c r="B274" s="1"/>
      <c r="C274" s="10"/>
      <c r="D274" s="11"/>
      <c r="E274" s="11"/>
      <c r="F274" s="11"/>
      <c r="H274" s="19"/>
      <c r="M274" s="21"/>
      <c r="N274" s="28"/>
      <c r="O274" s="28"/>
    </row>
    <row r="275" spans="2:15" s="2" customFormat="1" x14ac:dyDescent="0.25">
      <c r="B275" s="1"/>
      <c r="C275" s="10"/>
      <c r="D275" s="11"/>
      <c r="E275" s="11"/>
      <c r="F275" s="11"/>
      <c r="H275" s="19"/>
      <c r="M275" s="21"/>
      <c r="N275" s="28"/>
      <c r="O275" s="28"/>
    </row>
    <row r="276" spans="2:15" s="2" customFormat="1" x14ac:dyDescent="0.25">
      <c r="B276" s="1"/>
      <c r="C276" s="10"/>
      <c r="D276" s="11"/>
      <c r="E276" s="11"/>
      <c r="F276" s="11"/>
      <c r="H276" s="19"/>
      <c r="M276" s="21"/>
      <c r="N276" s="28"/>
      <c r="O276" s="28"/>
    </row>
    <row r="277" spans="2:15" s="2" customFormat="1" x14ac:dyDescent="0.25">
      <c r="B277" s="1"/>
      <c r="C277" s="10"/>
      <c r="D277" s="11"/>
      <c r="E277" s="11"/>
      <c r="F277" s="11"/>
      <c r="H277" s="19"/>
      <c r="M277" s="21"/>
      <c r="N277" s="28"/>
      <c r="O277" s="28"/>
    </row>
    <row r="278" spans="2:15" s="2" customFormat="1" x14ac:dyDescent="0.25">
      <c r="B278" s="1"/>
      <c r="C278" s="10"/>
      <c r="D278" s="11"/>
      <c r="E278" s="11"/>
      <c r="F278" s="11"/>
      <c r="H278" s="19"/>
      <c r="M278" s="21"/>
      <c r="N278" s="28"/>
      <c r="O278" s="28"/>
    </row>
    <row r="279" spans="2:15" s="2" customFormat="1" x14ac:dyDescent="0.25">
      <c r="B279" s="1"/>
      <c r="C279" s="10"/>
      <c r="D279" s="11"/>
      <c r="E279" s="11"/>
      <c r="F279" s="11"/>
      <c r="H279" s="19"/>
      <c r="M279" s="21"/>
      <c r="N279" s="28"/>
      <c r="O279" s="28"/>
    </row>
    <row r="280" spans="2:15" s="2" customFormat="1" x14ac:dyDescent="0.25">
      <c r="B280" s="1"/>
      <c r="C280" s="10"/>
      <c r="D280" s="11"/>
      <c r="E280" s="11"/>
      <c r="F280" s="11"/>
      <c r="H280" s="19"/>
      <c r="M280" s="21"/>
      <c r="N280" s="28"/>
      <c r="O280" s="28"/>
    </row>
    <row r="281" spans="2:15" s="2" customFormat="1" x14ac:dyDescent="0.25">
      <c r="B281" s="1"/>
      <c r="C281" s="10"/>
      <c r="D281" s="11"/>
      <c r="E281" s="11"/>
      <c r="F281" s="11"/>
      <c r="H281" s="19"/>
      <c r="M281" s="21"/>
      <c r="N281" s="28"/>
      <c r="O281" s="28"/>
    </row>
    <row r="282" spans="2:15" s="2" customFormat="1" x14ac:dyDescent="0.25">
      <c r="B282" s="1"/>
      <c r="C282" s="10"/>
      <c r="D282" s="11"/>
      <c r="E282" s="11"/>
      <c r="F282" s="11"/>
      <c r="H282" s="19"/>
      <c r="M282" s="21"/>
      <c r="N282" s="28"/>
      <c r="O282" s="28"/>
    </row>
    <row r="283" spans="2:15" s="2" customFormat="1" x14ac:dyDescent="0.25">
      <c r="B283" s="1"/>
      <c r="C283" s="10"/>
      <c r="D283" s="11"/>
      <c r="E283" s="11"/>
      <c r="F283" s="11"/>
      <c r="H283" s="19"/>
      <c r="M283" s="21"/>
      <c r="N283" s="28"/>
      <c r="O283" s="28"/>
    </row>
    <row r="284" spans="2:15" s="2" customFormat="1" x14ac:dyDescent="0.25">
      <c r="B284" s="1"/>
      <c r="C284" s="10"/>
      <c r="D284" s="11"/>
      <c r="E284" s="11"/>
      <c r="F284" s="11"/>
      <c r="H284" s="19"/>
      <c r="M284" s="21"/>
      <c r="N284" s="28"/>
      <c r="O284" s="28"/>
    </row>
    <row r="285" spans="2:15" s="2" customFormat="1" x14ac:dyDescent="0.25">
      <c r="B285" s="1"/>
      <c r="C285" s="10"/>
      <c r="D285" s="11"/>
      <c r="E285" s="11"/>
      <c r="F285" s="11"/>
      <c r="H285" s="19"/>
      <c r="M285" s="21"/>
      <c r="N285" s="28"/>
      <c r="O285" s="28"/>
    </row>
    <row r="286" spans="2:15" s="2" customFormat="1" x14ac:dyDescent="0.25">
      <c r="B286" s="1"/>
      <c r="C286" s="10"/>
      <c r="D286" s="11"/>
      <c r="E286" s="11"/>
      <c r="F286" s="11"/>
      <c r="H286" s="19"/>
      <c r="M286" s="21"/>
      <c r="N286" s="28"/>
      <c r="O286" s="28"/>
    </row>
    <row r="287" spans="2:15" s="2" customFormat="1" x14ac:dyDescent="0.25">
      <c r="B287" s="1"/>
      <c r="C287" s="10"/>
      <c r="D287" s="11"/>
      <c r="E287" s="11"/>
      <c r="F287" s="11"/>
      <c r="H287" s="19"/>
      <c r="M287" s="21"/>
      <c r="N287" s="28"/>
      <c r="O287" s="28"/>
    </row>
    <row r="288" spans="2:15" s="2" customFormat="1" x14ac:dyDescent="0.25">
      <c r="B288" s="1"/>
      <c r="C288" s="10"/>
      <c r="D288" s="11"/>
      <c r="E288" s="11"/>
      <c r="F288" s="11"/>
      <c r="H288" s="19"/>
      <c r="M288" s="21"/>
      <c r="N288" s="28"/>
      <c r="O288" s="28"/>
    </row>
    <row r="289" spans="2:15" s="2" customFormat="1" x14ac:dyDescent="0.25">
      <c r="B289" s="1"/>
      <c r="C289" s="10"/>
      <c r="D289" s="11"/>
      <c r="E289" s="11"/>
      <c r="F289" s="11"/>
      <c r="H289" s="19"/>
      <c r="M289" s="21"/>
      <c r="N289" s="28"/>
      <c r="O289" s="28"/>
    </row>
    <row r="290" spans="2:15" s="2" customFormat="1" x14ac:dyDescent="0.25">
      <c r="B290" s="1"/>
      <c r="C290" s="10"/>
      <c r="D290" s="11"/>
      <c r="E290" s="11"/>
      <c r="F290" s="11"/>
      <c r="H290" s="19"/>
      <c r="M290" s="21"/>
      <c r="N290" s="28"/>
      <c r="O290" s="28"/>
    </row>
    <row r="291" spans="2:15" s="2" customFormat="1" x14ac:dyDescent="0.25">
      <c r="B291" s="1"/>
      <c r="C291" s="10"/>
      <c r="D291" s="11"/>
      <c r="E291" s="11"/>
      <c r="F291" s="11"/>
      <c r="H291" s="19"/>
      <c r="M291" s="21"/>
      <c r="N291" s="28"/>
      <c r="O291" s="28"/>
    </row>
    <row r="292" spans="2:15" s="2" customFormat="1" x14ac:dyDescent="0.25">
      <c r="B292" s="1"/>
      <c r="C292" s="10"/>
      <c r="D292" s="11"/>
      <c r="E292" s="11"/>
      <c r="F292" s="11"/>
      <c r="H292" s="19"/>
      <c r="M292" s="21"/>
      <c r="N292" s="28"/>
      <c r="O292" s="28"/>
    </row>
    <row r="293" spans="2:15" s="2" customFormat="1" x14ac:dyDescent="0.25">
      <c r="B293" s="1"/>
      <c r="C293" s="10"/>
      <c r="D293" s="11"/>
      <c r="E293" s="11"/>
      <c r="F293" s="11"/>
      <c r="H293" s="19"/>
      <c r="M293" s="21"/>
      <c r="N293" s="28"/>
      <c r="O293" s="28"/>
    </row>
    <row r="294" spans="2:15" s="2" customFormat="1" x14ac:dyDescent="0.25">
      <c r="B294" s="1"/>
      <c r="C294" s="10"/>
      <c r="D294" s="11"/>
      <c r="E294" s="11"/>
      <c r="F294" s="11"/>
      <c r="H294" s="19"/>
      <c r="M294" s="21"/>
      <c r="N294" s="28"/>
      <c r="O294" s="28"/>
    </row>
    <row r="295" spans="2:15" s="2" customFormat="1" x14ac:dyDescent="0.25">
      <c r="B295" s="1"/>
      <c r="C295" s="10"/>
      <c r="D295" s="11"/>
      <c r="E295" s="11"/>
      <c r="F295" s="11"/>
      <c r="H295" s="19"/>
      <c r="M295" s="21"/>
      <c r="N295" s="28"/>
      <c r="O295" s="28"/>
    </row>
    <row r="296" spans="2:15" s="2" customFormat="1" x14ac:dyDescent="0.25">
      <c r="B296" s="1"/>
      <c r="C296" s="10"/>
      <c r="D296" s="11"/>
      <c r="E296" s="11"/>
      <c r="F296" s="11"/>
      <c r="H296" s="19"/>
      <c r="M296" s="21"/>
      <c r="N296" s="28"/>
      <c r="O296" s="28"/>
    </row>
    <row r="297" spans="2:15" s="2" customFormat="1" x14ac:dyDescent="0.25">
      <c r="B297" s="1"/>
      <c r="C297" s="10"/>
      <c r="D297" s="11"/>
      <c r="E297" s="11"/>
      <c r="F297" s="11"/>
      <c r="H297" s="19"/>
      <c r="M297" s="21"/>
      <c r="N297" s="28"/>
      <c r="O297" s="28"/>
    </row>
    <row r="298" spans="2:15" s="2" customFormat="1" x14ac:dyDescent="0.25">
      <c r="B298" s="1"/>
      <c r="C298" s="10"/>
      <c r="D298" s="11"/>
      <c r="E298" s="11"/>
      <c r="F298" s="11"/>
      <c r="H298" s="19"/>
      <c r="M298" s="21"/>
      <c r="N298" s="28"/>
      <c r="O298" s="28"/>
    </row>
    <row r="299" spans="2:15" s="2" customFormat="1" x14ac:dyDescent="0.25">
      <c r="B299" s="1"/>
      <c r="C299" s="10"/>
      <c r="D299" s="11"/>
      <c r="E299" s="11"/>
      <c r="F299" s="11"/>
      <c r="H299" s="19"/>
      <c r="M299" s="21"/>
      <c r="N299" s="28"/>
      <c r="O299" s="28"/>
    </row>
    <row r="300" spans="2:15" s="2" customFormat="1" x14ac:dyDescent="0.25">
      <c r="B300" s="1"/>
      <c r="C300" s="10"/>
      <c r="D300" s="11"/>
      <c r="E300" s="11"/>
      <c r="F300" s="11"/>
      <c r="H300" s="19"/>
      <c r="M300" s="21"/>
      <c r="N300" s="28"/>
      <c r="O300" s="28"/>
    </row>
    <row r="301" spans="2:15" s="2" customFormat="1" x14ac:dyDescent="0.25">
      <c r="B301" s="1"/>
      <c r="C301" s="10"/>
      <c r="D301" s="11"/>
      <c r="E301" s="11"/>
      <c r="F301" s="11"/>
      <c r="H301" s="19"/>
      <c r="M301" s="21"/>
      <c r="N301" s="28"/>
      <c r="O301" s="28"/>
    </row>
    <row r="302" spans="2:15" s="2" customFormat="1" x14ac:dyDescent="0.25">
      <c r="B302" s="1"/>
      <c r="C302" s="10"/>
      <c r="D302" s="11"/>
      <c r="E302" s="11"/>
      <c r="F302" s="11"/>
      <c r="H302" s="19"/>
      <c r="M302" s="21"/>
      <c r="N302" s="28"/>
      <c r="O302" s="28"/>
    </row>
    <row r="303" spans="2:15" s="2" customFormat="1" x14ac:dyDescent="0.25">
      <c r="B303" s="1"/>
      <c r="C303" s="10"/>
      <c r="D303" s="11"/>
      <c r="E303" s="11"/>
      <c r="F303" s="11"/>
      <c r="H303" s="19"/>
      <c r="M303" s="21"/>
      <c r="N303" s="28"/>
      <c r="O303" s="28"/>
    </row>
    <row r="304" spans="2:15" s="2" customFormat="1" x14ac:dyDescent="0.25">
      <c r="B304" s="1"/>
      <c r="C304" s="10"/>
      <c r="D304" s="11"/>
      <c r="E304" s="11"/>
      <c r="F304" s="11"/>
      <c r="H304" s="19"/>
      <c r="M304" s="21"/>
      <c r="N304" s="28"/>
      <c r="O304" s="28"/>
    </row>
    <row r="305" spans="2:15" s="2" customFormat="1" x14ac:dyDescent="0.25">
      <c r="B305" s="1"/>
      <c r="C305" s="10"/>
      <c r="D305" s="11"/>
      <c r="E305" s="11"/>
      <c r="F305" s="11"/>
      <c r="H305" s="19"/>
      <c r="M305" s="21"/>
      <c r="N305" s="28"/>
      <c r="O305" s="28"/>
    </row>
    <row r="306" spans="2:15" s="2" customFormat="1" x14ac:dyDescent="0.25">
      <c r="B306" s="1"/>
      <c r="C306" s="10"/>
      <c r="D306" s="11"/>
      <c r="E306" s="11"/>
      <c r="F306" s="11"/>
      <c r="H306" s="19"/>
      <c r="M306" s="21"/>
      <c r="N306" s="28"/>
      <c r="O306" s="28"/>
    </row>
    <row r="307" spans="2:15" s="2" customFormat="1" x14ac:dyDescent="0.25">
      <c r="B307" s="1"/>
      <c r="C307" s="10"/>
      <c r="D307" s="11"/>
      <c r="E307" s="11"/>
      <c r="F307" s="11"/>
      <c r="H307" s="19"/>
      <c r="M307" s="21"/>
      <c r="N307" s="28"/>
      <c r="O307" s="28"/>
    </row>
    <row r="308" spans="2:15" s="2" customFormat="1" x14ac:dyDescent="0.25">
      <c r="B308" s="1"/>
      <c r="C308" s="10"/>
      <c r="D308" s="11"/>
      <c r="E308" s="11"/>
      <c r="F308" s="11"/>
      <c r="H308" s="19"/>
      <c r="M308" s="21"/>
      <c r="N308" s="28"/>
      <c r="O308" s="28"/>
    </row>
    <row r="309" spans="2:15" s="2" customFormat="1" x14ac:dyDescent="0.25">
      <c r="B309" s="1"/>
      <c r="C309" s="10"/>
      <c r="D309" s="11"/>
      <c r="E309" s="11"/>
      <c r="F309" s="11"/>
      <c r="H309" s="19"/>
      <c r="M309" s="21"/>
      <c r="N309" s="28"/>
      <c r="O309" s="28"/>
    </row>
    <row r="310" spans="2:15" s="2" customFormat="1" x14ac:dyDescent="0.25">
      <c r="B310" s="1"/>
      <c r="C310" s="10"/>
      <c r="D310" s="11"/>
      <c r="E310" s="11"/>
      <c r="F310" s="11"/>
      <c r="H310" s="19"/>
      <c r="M310" s="21"/>
      <c r="N310" s="28"/>
      <c r="O310" s="28"/>
    </row>
    <row r="311" spans="2:15" s="2" customFormat="1" x14ac:dyDescent="0.25">
      <c r="B311" s="1"/>
      <c r="C311" s="10"/>
      <c r="D311" s="11"/>
      <c r="E311" s="11"/>
      <c r="F311" s="11"/>
      <c r="H311" s="19"/>
      <c r="M311" s="21"/>
      <c r="N311" s="28"/>
      <c r="O311" s="28"/>
    </row>
    <row r="312" spans="2:15" s="2" customFormat="1" x14ac:dyDescent="0.25">
      <c r="B312" s="1"/>
      <c r="C312" s="10"/>
      <c r="D312" s="11"/>
      <c r="E312" s="11"/>
      <c r="F312" s="11"/>
      <c r="H312" s="19"/>
      <c r="M312" s="21"/>
      <c r="N312" s="28"/>
      <c r="O312" s="28"/>
    </row>
    <row r="313" spans="2:15" s="2" customFormat="1" x14ac:dyDescent="0.25">
      <c r="B313" s="1"/>
      <c r="C313" s="10"/>
      <c r="D313" s="11"/>
      <c r="E313" s="11"/>
      <c r="F313" s="11"/>
      <c r="H313" s="19"/>
      <c r="M313" s="21"/>
      <c r="N313" s="28"/>
      <c r="O313" s="28"/>
    </row>
    <row r="314" spans="2:15" s="2" customFormat="1" x14ac:dyDescent="0.25">
      <c r="B314" s="1"/>
      <c r="C314" s="10"/>
      <c r="D314" s="11"/>
      <c r="E314" s="11"/>
      <c r="F314" s="11"/>
      <c r="H314" s="19"/>
      <c r="M314" s="21"/>
      <c r="N314" s="28"/>
      <c r="O314" s="28"/>
    </row>
    <row r="315" spans="2:15" s="2" customFormat="1" x14ac:dyDescent="0.25">
      <c r="B315" s="1"/>
      <c r="C315" s="10"/>
      <c r="D315" s="11"/>
      <c r="E315" s="11"/>
      <c r="F315" s="11"/>
      <c r="H315" s="19"/>
      <c r="M315" s="21"/>
      <c r="N315" s="28"/>
      <c r="O315" s="28"/>
    </row>
    <row r="316" spans="2:15" s="2" customFormat="1" x14ac:dyDescent="0.25">
      <c r="B316" s="1"/>
      <c r="C316" s="10"/>
      <c r="D316" s="11"/>
      <c r="E316" s="11"/>
      <c r="F316" s="11"/>
      <c r="H316" s="19"/>
      <c r="M316" s="21"/>
      <c r="N316" s="28"/>
      <c r="O316" s="28"/>
    </row>
    <row r="317" spans="2:15" s="2" customFormat="1" x14ac:dyDescent="0.25">
      <c r="B317" s="1"/>
      <c r="C317" s="10"/>
      <c r="D317" s="11"/>
      <c r="E317" s="11"/>
      <c r="F317" s="11"/>
      <c r="H317" s="19"/>
      <c r="M317" s="21"/>
      <c r="N317" s="28"/>
      <c r="O317" s="28"/>
    </row>
    <row r="318" spans="2:15" s="2" customFormat="1" x14ac:dyDescent="0.25">
      <c r="B318" s="1"/>
      <c r="C318" s="10"/>
      <c r="D318" s="11"/>
      <c r="E318" s="11"/>
      <c r="F318" s="11"/>
      <c r="H318" s="19"/>
      <c r="M318" s="21"/>
      <c r="N318" s="28"/>
      <c r="O318" s="28"/>
    </row>
    <row r="319" spans="2:15" s="2" customFormat="1" x14ac:dyDescent="0.25">
      <c r="B319" s="1"/>
      <c r="C319" s="10"/>
      <c r="D319" s="11"/>
      <c r="E319" s="11"/>
      <c r="F319" s="11"/>
      <c r="H319" s="19"/>
      <c r="M319" s="21"/>
      <c r="N319" s="28"/>
      <c r="O319" s="28"/>
    </row>
    <row r="320" spans="2:15" s="2" customFormat="1" x14ac:dyDescent="0.25">
      <c r="B320" s="1"/>
      <c r="C320" s="10"/>
      <c r="D320" s="11"/>
      <c r="E320" s="11"/>
      <c r="F320" s="11"/>
      <c r="H320" s="19"/>
      <c r="M320" s="21"/>
      <c r="N320" s="28"/>
      <c r="O320" s="28"/>
    </row>
    <row r="321" spans="2:15" s="2" customFormat="1" x14ac:dyDescent="0.25">
      <c r="B321" s="1"/>
      <c r="C321" s="10"/>
      <c r="D321" s="11"/>
      <c r="E321" s="11"/>
      <c r="F321" s="11"/>
      <c r="H321" s="19"/>
      <c r="M321" s="21"/>
      <c r="N321" s="28"/>
      <c r="O321" s="28"/>
    </row>
    <row r="322" spans="2:15" s="2" customFormat="1" x14ac:dyDescent="0.25">
      <c r="B322" s="1"/>
      <c r="C322" s="10"/>
      <c r="D322" s="11"/>
      <c r="E322" s="11"/>
      <c r="F322" s="11"/>
      <c r="H322" s="19"/>
      <c r="M322" s="21"/>
      <c r="N322" s="28"/>
      <c r="O322" s="28"/>
    </row>
    <row r="323" spans="2:15" s="2" customFormat="1" x14ac:dyDescent="0.25">
      <c r="B323" s="1"/>
      <c r="C323" s="10"/>
      <c r="D323" s="11"/>
      <c r="E323" s="11"/>
      <c r="F323" s="11"/>
      <c r="H323" s="19"/>
      <c r="M323" s="21"/>
      <c r="N323" s="28"/>
      <c r="O323" s="28"/>
    </row>
    <row r="324" spans="2:15" s="2" customFormat="1" x14ac:dyDescent="0.25">
      <c r="B324" s="1"/>
      <c r="C324" s="10"/>
      <c r="D324" s="11"/>
      <c r="E324" s="11"/>
      <c r="F324" s="11"/>
      <c r="H324" s="19"/>
      <c r="M324" s="21"/>
      <c r="N324" s="28"/>
      <c r="O324" s="28"/>
    </row>
    <row r="325" spans="2:15" s="2" customFormat="1" x14ac:dyDescent="0.25">
      <c r="B325" s="1"/>
      <c r="C325" s="10"/>
      <c r="D325" s="11"/>
      <c r="E325" s="11"/>
      <c r="F325" s="11"/>
      <c r="H325" s="19"/>
      <c r="M325" s="21"/>
      <c r="N325" s="28"/>
      <c r="O325" s="28"/>
    </row>
    <row r="326" spans="2:15" s="2" customFormat="1" x14ac:dyDescent="0.25">
      <c r="B326" s="1"/>
      <c r="C326" s="10"/>
      <c r="D326" s="11"/>
      <c r="E326" s="11"/>
      <c r="F326" s="11"/>
      <c r="H326" s="19"/>
      <c r="M326" s="21"/>
      <c r="N326" s="28"/>
      <c r="O326" s="28"/>
    </row>
    <row r="327" spans="2:15" s="2" customFormat="1" x14ac:dyDescent="0.25">
      <c r="B327" s="1"/>
      <c r="C327" s="10"/>
      <c r="D327" s="11"/>
      <c r="E327" s="11"/>
      <c r="F327" s="11"/>
      <c r="H327" s="19"/>
      <c r="M327" s="21"/>
      <c r="N327" s="28"/>
      <c r="O327" s="28"/>
    </row>
    <row r="328" spans="2:15" s="2" customFormat="1" x14ac:dyDescent="0.25">
      <c r="B328" s="1"/>
      <c r="C328" s="10"/>
      <c r="D328" s="11"/>
      <c r="E328" s="11"/>
      <c r="F328" s="11"/>
      <c r="H328" s="19"/>
      <c r="M328" s="21"/>
      <c r="N328" s="28"/>
      <c r="O328" s="28"/>
    </row>
    <row r="329" spans="2:15" s="2" customFormat="1" x14ac:dyDescent="0.25">
      <c r="B329" s="1"/>
      <c r="C329" s="10"/>
      <c r="D329" s="11"/>
      <c r="E329" s="11"/>
      <c r="F329" s="11"/>
      <c r="H329" s="19"/>
      <c r="M329" s="21"/>
      <c r="N329" s="28"/>
      <c r="O329" s="28"/>
    </row>
    <row r="330" spans="2:15" s="2" customFormat="1" x14ac:dyDescent="0.25">
      <c r="B330" s="1"/>
      <c r="C330" s="10"/>
      <c r="D330" s="11"/>
      <c r="E330" s="11"/>
      <c r="F330" s="11"/>
      <c r="H330" s="19"/>
      <c r="M330" s="21"/>
      <c r="N330" s="28"/>
      <c r="O330" s="28"/>
    </row>
    <row r="331" spans="2:15" s="2" customFormat="1" x14ac:dyDescent="0.25">
      <c r="B331" s="1"/>
      <c r="C331" s="10"/>
      <c r="D331" s="11"/>
      <c r="E331" s="11"/>
      <c r="F331" s="11"/>
      <c r="H331" s="19"/>
      <c r="M331" s="21"/>
      <c r="N331" s="28"/>
      <c r="O331" s="28"/>
    </row>
    <row r="332" spans="2:15" s="2" customFormat="1" x14ac:dyDescent="0.25">
      <c r="B332" s="1"/>
      <c r="C332" s="10"/>
      <c r="D332" s="11"/>
      <c r="E332" s="11"/>
      <c r="F332" s="11"/>
      <c r="H332" s="19"/>
      <c r="M332" s="21"/>
      <c r="N332" s="28"/>
      <c r="O332" s="28"/>
    </row>
    <row r="333" spans="2:15" s="2" customFormat="1" x14ac:dyDescent="0.25">
      <c r="B333" s="1"/>
      <c r="C333" s="10"/>
      <c r="D333" s="11"/>
      <c r="E333" s="11"/>
      <c r="F333" s="11"/>
      <c r="H333" s="19"/>
      <c r="M333" s="21"/>
      <c r="N333" s="28"/>
      <c r="O333" s="28"/>
    </row>
    <row r="334" spans="2:15" s="2" customFormat="1" x14ac:dyDescent="0.25">
      <c r="B334" s="1"/>
      <c r="C334" s="10"/>
      <c r="D334" s="11"/>
      <c r="E334" s="11"/>
      <c r="F334" s="11"/>
      <c r="H334" s="19"/>
      <c r="M334" s="21"/>
      <c r="N334" s="28"/>
      <c r="O334" s="28"/>
    </row>
    <row r="335" spans="2:15" s="2" customFormat="1" x14ac:dyDescent="0.25">
      <c r="B335" s="1"/>
      <c r="C335" s="10"/>
      <c r="D335" s="11"/>
      <c r="E335" s="11"/>
      <c r="F335" s="11"/>
      <c r="H335" s="19"/>
      <c r="M335" s="21"/>
      <c r="N335" s="28"/>
      <c r="O335" s="28"/>
    </row>
    <row r="336" spans="2:15" s="2" customFormat="1" x14ac:dyDescent="0.25">
      <c r="B336" s="1"/>
      <c r="C336" s="10"/>
      <c r="D336" s="11"/>
      <c r="E336" s="11"/>
      <c r="F336" s="11"/>
      <c r="H336" s="19"/>
      <c r="M336" s="21"/>
      <c r="N336" s="28"/>
      <c r="O336" s="28"/>
    </row>
    <row r="337" spans="2:15" s="2" customFormat="1" x14ac:dyDescent="0.25">
      <c r="B337" s="1"/>
      <c r="C337" s="10"/>
      <c r="D337" s="11"/>
      <c r="E337" s="11"/>
      <c r="F337" s="11"/>
      <c r="H337" s="19"/>
      <c r="M337" s="21"/>
      <c r="N337" s="28"/>
      <c r="O337" s="28"/>
    </row>
    <row r="338" spans="2:15" s="2" customFormat="1" x14ac:dyDescent="0.25">
      <c r="B338" s="1"/>
      <c r="C338" s="10"/>
      <c r="D338" s="11"/>
      <c r="E338" s="11"/>
      <c r="F338" s="11"/>
      <c r="H338" s="19"/>
      <c r="M338" s="21"/>
      <c r="N338" s="28"/>
      <c r="O338" s="28"/>
    </row>
    <row r="339" spans="2:15" s="2" customFormat="1" x14ac:dyDescent="0.25">
      <c r="B339" s="1"/>
      <c r="C339" s="10"/>
      <c r="D339" s="11"/>
      <c r="E339" s="11"/>
      <c r="F339" s="11"/>
      <c r="H339" s="19"/>
      <c r="M339" s="21"/>
      <c r="N339" s="28"/>
      <c r="O339" s="28"/>
    </row>
    <row r="340" spans="2:15" s="2" customFormat="1" x14ac:dyDescent="0.25">
      <c r="B340" s="1"/>
      <c r="C340" s="10"/>
      <c r="D340" s="11"/>
      <c r="E340" s="11"/>
      <c r="F340" s="11"/>
      <c r="H340" s="19"/>
      <c r="M340" s="21"/>
      <c r="N340" s="28"/>
      <c r="O340" s="28"/>
    </row>
    <row r="341" spans="2:15" s="2" customFormat="1" x14ac:dyDescent="0.25">
      <c r="B341" s="1"/>
      <c r="C341" s="10"/>
      <c r="D341" s="11"/>
      <c r="E341" s="11"/>
      <c r="F341" s="11"/>
      <c r="H341" s="19"/>
      <c r="M341" s="21"/>
      <c r="N341" s="28"/>
      <c r="O341" s="28"/>
    </row>
    <row r="342" spans="2:15" s="2" customFormat="1" x14ac:dyDescent="0.25">
      <c r="B342" s="1"/>
      <c r="C342" s="10"/>
      <c r="D342" s="11"/>
      <c r="E342" s="11"/>
      <c r="F342" s="11"/>
      <c r="H342" s="19"/>
      <c r="M342" s="21"/>
      <c r="N342" s="28"/>
      <c r="O342" s="28"/>
    </row>
    <row r="343" spans="2:15" s="2" customFormat="1" x14ac:dyDescent="0.25">
      <c r="B343" s="1"/>
      <c r="C343" s="10"/>
      <c r="D343" s="11"/>
      <c r="E343" s="11"/>
      <c r="F343" s="11"/>
      <c r="H343" s="19"/>
      <c r="M343" s="21"/>
      <c r="N343" s="28"/>
      <c r="O343" s="28"/>
    </row>
    <row r="344" spans="2:15" s="2" customFormat="1" x14ac:dyDescent="0.25">
      <c r="B344" s="1"/>
      <c r="C344" s="10"/>
      <c r="D344" s="11"/>
      <c r="E344" s="11"/>
      <c r="F344" s="11"/>
      <c r="H344" s="19"/>
      <c r="M344" s="21"/>
      <c r="N344" s="28"/>
      <c r="O344" s="28"/>
    </row>
    <row r="345" spans="2:15" s="2" customFormat="1" x14ac:dyDescent="0.25">
      <c r="B345" s="1"/>
      <c r="C345" s="10"/>
      <c r="D345" s="11"/>
      <c r="E345" s="11"/>
      <c r="F345" s="11"/>
      <c r="H345" s="19"/>
      <c r="M345" s="21"/>
      <c r="N345" s="28"/>
      <c r="O345" s="28"/>
    </row>
    <row r="346" spans="2:15" s="2" customFormat="1" x14ac:dyDescent="0.25">
      <c r="B346" s="1"/>
      <c r="C346" s="10"/>
      <c r="D346" s="11"/>
      <c r="E346" s="11"/>
      <c r="F346" s="11"/>
      <c r="H346" s="19"/>
      <c r="M346" s="21"/>
      <c r="N346" s="28"/>
      <c r="O346" s="28"/>
    </row>
    <row r="347" spans="2:15" s="2" customFormat="1" x14ac:dyDescent="0.25">
      <c r="B347" s="1"/>
      <c r="C347" s="10"/>
      <c r="D347" s="11"/>
      <c r="E347" s="11"/>
      <c r="F347" s="11"/>
      <c r="H347" s="19"/>
      <c r="M347" s="21"/>
      <c r="N347" s="28"/>
      <c r="O347" s="28"/>
    </row>
    <row r="348" spans="2:15" s="2" customFormat="1" x14ac:dyDescent="0.25">
      <c r="B348" s="1"/>
      <c r="C348" s="10"/>
      <c r="D348" s="11"/>
      <c r="E348" s="11"/>
      <c r="F348" s="11"/>
      <c r="H348" s="19"/>
      <c r="M348" s="21"/>
      <c r="N348" s="28"/>
      <c r="O348" s="28"/>
    </row>
    <row r="349" spans="2:15" s="2" customFormat="1" x14ac:dyDescent="0.25">
      <c r="B349" s="1"/>
      <c r="C349" s="10"/>
      <c r="D349" s="11"/>
      <c r="E349" s="11"/>
      <c r="F349" s="11"/>
      <c r="H349" s="19"/>
      <c r="M349" s="21"/>
      <c r="N349" s="28"/>
      <c r="O349" s="28"/>
    </row>
    <row r="350" spans="2:15" s="2" customFormat="1" x14ac:dyDescent="0.25">
      <c r="B350" s="1"/>
      <c r="C350" s="10"/>
      <c r="D350" s="11"/>
      <c r="E350" s="11"/>
      <c r="F350" s="11"/>
      <c r="H350" s="19"/>
      <c r="M350" s="21"/>
      <c r="N350" s="28"/>
      <c r="O350" s="28"/>
    </row>
    <row r="351" spans="2:15" s="2" customFormat="1" x14ac:dyDescent="0.25">
      <c r="B351" s="1"/>
      <c r="C351" s="10"/>
      <c r="D351" s="11"/>
      <c r="E351" s="11"/>
      <c r="F351" s="11"/>
      <c r="H351" s="19"/>
      <c r="M351" s="21"/>
      <c r="N351" s="28"/>
      <c r="O351" s="28"/>
    </row>
    <row r="352" spans="2:15" s="2" customFormat="1" x14ac:dyDescent="0.25">
      <c r="B352" s="1"/>
      <c r="C352" s="10"/>
      <c r="D352" s="11"/>
      <c r="E352" s="11"/>
      <c r="F352" s="11"/>
      <c r="H352" s="19"/>
      <c r="M352" s="21"/>
      <c r="N352" s="28"/>
      <c r="O352" s="28"/>
    </row>
    <row r="353" spans="2:15" s="2" customFormat="1" x14ac:dyDescent="0.25">
      <c r="B353" s="1"/>
      <c r="C353" s="10"/>
      <c r="D353" s="11"/>
      <c r="E353" s="11"/>
      <c r="F353" s="11"/>
      <c r="H353" s="19"/>
      <c r="M353" s="21"/>
      <c r="N353" s="28"/>
      <c r="O353" s="28"/>
    </row>
    <row r="354" spans="2:15" s="2" customFormat="1" x14ac:dyDescent="0.25">
      <c r="B354" s="1"/>
      <c r="C354" s="10"/>
      <c r="D354" s="11"/>
      <c r="E354" s="11"/>
      <c r="F354" s="11"/>
      <c r="H354" s="19"/>
      <c r="M354" s="21"/>
      <c r="N354" s="28"/>
      <c r="O354" s="28"/>
    </row>
    <row r="355" spans="2:15" s="2" customFormat="1" x14ac:dyDescent="0.25">
      <c r="B355" s="1"/>
      <c r="C355" s="10"/>
      <c r="D355" s="11"/>
      <c r="E355" s="11"/>
      <c r="F355" s="11"/>
      <c r="H355" s="19"/>
      <c r="M355" s="21"/>
      <c r="N355" s="28"/>
      <c r="O355" s="28"/>
    </row>
    <row r="356" spans="2:15" s="2" customFormat="1" x14ac:dyDescent="0.25">
      <c r="B356" s="1"/>
      <c r="C356" s="10"/>
      <c r="D356" s="11"/>
      <c r="E356" s="11"/>
      <c r="F356" s="11"/>
      <c r="H356" s="19"/>
      <c r="M356" s="21"/>
      <c r="N356" s="28"/>
      <c r="O356" s="28"/>
    </row>
    <row r="357" spans="2:15" s="2" customFormat="1" x14ac:dyDescent="0.25">
      <c r="B357" s="1"/>
      <c r="C357" s="10"/>
      <c r="D357" s="11"/>
      <c r="E357" s="11"/>
      <c r="F357" s="11"/>
      <c r="H357" s="19"/>
      <c r="M357" s="21"/>
      <c r="N357" s="28"/>
      <c r="O357" s="28"/>
    </row>
    <row r="358" spans="2:15" s="2" customFormat="1" x14ac:dyDescent="0.25">
      <c r="B358" s="1"/>
      <c r="C358" s="10"/>
      <c r="D358" s="11"/>
      <c r="E358" s="11"/>
      <c r="F358" s="11"/>
      <c r="H358" s="19"/>
      <c r="M358" s="21"/>
      <c r="N358" s="28"/>
      <c r="O358" s="28"/>
    </row>
    <row r="359" spans="2:15" s="2" customFormat="1" x14ac:dyDescent="0.25">
      <c r="B359" s="1"/>
      <c r="C359" s="10"/>
      <c r="D359" s="11"/>
      <c r="E359" s="11"/>
      <c r="F359" s="11"/>
      <c r="H359" s="19"/>
      <c r="M359" s="21"/>
      <c r="N359" s="28"/>
      <c r="O359" s="28"/>
    </row>
    <row r="360" spans="2:15" s="2" customFormat="1" x14ac:dyDescent="0.25">
      <c r="B360" s="1"/>
      <c r="C360" s="10"/>
      <c r="D360" s="11"/>
      <c r="E360" s="11"/>
      <c r="F360" s="11"/>
      <c r="H360" s="19"/>
      <c r="M360" s="21"/>
      <c r="N360" s="28"/>
      <c r="O360" s="28"/>
    </row>
    <row r="361" spans="2:15" s="2" customFormat="1" x14ac:dyDescent="0.25">
      <c r="B361" s="1"/>
      <c r="C361" s="10"/>
      <c r="D361" s="11"/>
      <c r="E361" s="11"/>
      <c r="F361" s="11"/>
      <c r="H361" s="19"/>
      <c r="M361" s="21"/>
      <c r="N361" s="28"/>
      <c r="O361" s="28"/>
    </row>
    <row r="362" spans="2:15" s="2" customFormat="1" x14ac:dyDescent="0.25">
      <c r="B362" s="1"/>
      <c r="C362" s="10"/>
      <c r="D362" s="11"/>
      <c r="E362" s="11"/>
      <c r="F362" s="11"/>
      <c r="H362" s="19"/>
      <c r="M362" s="21"/>
      <c r="N362" s="28"/>
      <c r="O362" s="28"/>
    </row>
    <row r="363" spans="2:15" s="2" customFormat="1" x14ac:dyDescent="0.25">
      <c r="B363" s="1"/>
      <c r="C363" s="10"/>
      <c r="D363" s="11"/>
      <c r="E363" s="11"/>
      <c r="F363" s="11"/>
      <c r="H363" s="19"/>
      <c r="M363" s="21"/>
      <c r="N363" s="28"/>
      <c r="O363" s="28"/>
    </row>
    <row r="364" spans="2:15" s="2" customFormat="1" x14ac:dyDescent="0.25">
      <c r="B364" s="1"/>
      <c r="C364" s="10"/>
      <c r="D364" s="11"/>
      <c r="E364" s="11"/>
      <c r="F364" s="11"/>
      <c r="H364" s="19"/>
      <c r="M364" s="21"/>
      <c r="N364" s="28"/>
      <c r="O364" s="28"/>
    </row>
    <row r="365" spans="2:15" s="2" customFormat="1" x14ac:dyDescent="0.25">
      <c r="B365" s="1"/>
      <c r="C365" s="10"/>
      <c r="D365" s="11"/>
      <c r="E365" s="11"/>
      <c r="F365" s="11"/>
      <c r="H365" s="19"/>
      <c r="M365" s="21"/>
      <c r="N365" s="28"/>
      <c r="O365" s="28"/>
    </row>
    <row r="366" spans="2:15" s="2" customFormat="1" x14ac:dyDescent="0.25">
      <c r="B366" s="1"/>
      <c r="C366" s="10"/>
      <c r="D366" s="11"/>
      <c r="E366" s="11"/>
      <c r="F366" s="11"/>
      <c r="H366" s="19"/>
      <c r="M366" s="21"/>
      <c r="N366" s="28"/>
      <c r="O366" s="28"/>
    </row>
    <row r="367" spans="2:15" s="2" customFormat="1" x14ac:dyDescent="0.25">
      <c r="B367" s="1"/>
      <c r="C367" s="10"/>
      <c r="D367" s="11"/>
      <c r="E367" s="11"/>
      <c r="F367" s="11"/>
      <c r="H367" s="19"/>
      <c r="M367" s="21"/>
      <c r="N367" s="28"/>
      <c r="O367" s="28"/>
    </row>
    <row r="368" spans="2:15" s="2" customFormat="1" x14ac:dyDescent="0.25">
      <c r="B368" s="1"/>
      <c r="C368" s="10"/>
      <c r="D368" s="11"/>
      <c r="E368" s="11"/>
      <c r="F368" s="11"/>
      <c r="H368" s="19"/>
      <c r="M368" s="21"/>
      <c r="N368" s="28"/>
      <c r="O368" s="28"/>
    </row>
    <row r="369" spans="2:15" s="2" customFormat="1" x14ac:dyDescent="0.25">
      <c r="B369" s="1"/>
      <c r="C369" s="10"/>
      <c r="D369" s="11"/>
      <c r="E369" s="11"/>
      <c r="F369" s="11"/>
      <c r="H369" s="19"/>
      <c r="M369" s="21"/>
      <c r="N369" s="28"/>
      <c r="O369" s="28"/>
    </row>
  </sheetData>
  <autoFilter ref="B6:N141"/>
  <mergeCells count="81">
    <mergeCell ref="I1:L1"/>
    <mergeCell ref="B86:K86"/>
    <mergeCell ref="B5:B6"/>
    <mergeCell ref="B3:K3"/>
    <mergeCell ref="C5:F5"/>
    <mergeCell ref="G5:K5"/>
    <mergeCell ref="B9:K9"/>
    <mergeCell ref="B79:K79"/>
    <mergeCell ref="B7:B8"/>
    <mergeCell ref="C7:C8"/>
    <mergeCell ref="D7:D8"/>
    <mergeCell ref="E7:E8"/>
    <mergeCell ref="F7:F8"/>
    <mergeCell ref="B10:B14"/>
    <mergeCell ref="C10:C14"/>
    <mergeCell ref="D10:D14"/>
    <mergeCell ref="E10:E14"/>
    <mergeCell ref="F10:F14"/>
    <mergeCell ref="B16:B17"/>
    <mergeCell ref="C16:C17"/>
    <mergeCell ref="D16:D17"/>
    <mergeCell ref="E16:E17"/>
    <mergeCell ref="F16:F17"/>
    <mergeCell ref="B19:B27"/>
    <mergeCell ref="C19:C27"/>
    <mergeCell ref="D19:D27"/>
    <mergeCell ref="E19:E27"/>
    <mergeCell ref="F19:F27"/>
    <mergeCell ref="B28:B33"/>
    <mergeCell ref="C28:C33"/>
    <mergeCell ref="D28:D33"/>
    <mergeCell ref="E28:E33"/>
    <mergeCell ref="F28:F33"/>
    <mergeCell ref="B35:B44"/>
    <mergeCell ref="C35:C44"/>
    <mergeCell ref="D35:D44"/>
    <mergeCell ref="E35:E44"/>
    <mergeCell ref="F35:F44"/>
    <mergeCell ref="E46:E51"/>
    <mergeCell ref="F46:F51"/>
    <mergeCell ref="B54:B57"/>
    <mergeCell ref="C54:C57"/>
    <mergeCell ref="D54:D57"/>
    <mergeCell ref="E54:E57"/>
    <mergeCell ref="F54:F57"/>
    <mergeCell ref="B46:B51"/>
    <mergeCell ref="D46:D51"/>
    <mergeCell ref="C46:C51"/>
    <mergeCell ref="B59:B71"/>
    <mergeCell ref="C59:C71"/>
    <mergeCell ref="D59:D71"/>
    <mergeCell ref="E59:E71"/>
    <mergeCell ref="F59:F71"/>
    <mergeCell ref="B72:B75"/>
    <mergeCell ref="C72:C75"/>
    <mergeCell ref="D72:D75"/>
    <mergeCell ref="E72:E75"/>
    <mergeCell ref="F72:F75"/>
    <mergeCell ref="B77:B78"/>
    <mergeCell ref="C77:C78"/>
    <mergeCell ref="D77:D78"/>
    <mergeCell ref="E77:E78"/>
    <mergeCell ref="F77:F78"/>
    <mergeCell ref="B83:B84"/>
    <mergeCell ref="C83:C84"/>
    <mergeCell ref="D83:D84"/>
    <mergeCell ref="E83:E84"/>
    <mergeCell ref="F83:F84"/>
    <mergeCell ref="A5:A6"/>
    <mergeCell ref="A10:A14"/>
    <mergeCell ref="A16:A17"/>
    <mergeCell ref="A19:A27"/>
    <mergeCell ref="A28:A33"/>
    <mergeCell ref="A77:A78"/>
    <mergeCell ref="A83:A84"/>
    <mergeCell ref="A7:A8"/>
    <mergeCell ref="A35:A44"/>
    <mergeCell ref="A46:A51"/>
    <mergeCell ref="A54:A57"/>
    <mergeCell ref="A59:A71"/>
    <mergeCell ref="A72:A75"/>
  </mergeCells>
  <pageMargins left="0.31496062992125984" right="0.31496062992125984" top="0.55118110236220474" bottom="0.35433070866141736" header="0.31496062992125984" footer="0.31496062992125984"/>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ФО</vt:lpstr>
      <vt:lpstr>ФО!Заголовки_для_печати</vt:lpstr>
      <vt:lpstr>ФО!Область_печати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Важенина Людмила Николаевна</dc:creator>
  <cp:lastModifiedBy>Цыганова Марина Николаевна</cp:lastModifiedBy>
  <cp:lastPrinted>2023-09-28T11:44:44Z</cp:lastPrinted>
  <dcterms:created xsi:type="dcterms:W3CDTF">2023-08-29T05:36:44Z</dcterms:created>
  <dcterms:modified xsi:type="dcterms:W3CDTF">2023-09-28T15:57:37Z</dcterms:modified>
</cp:coreProperties>
</file>